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Zateplení střešního ..." sheetId="2" r:id="rId2"/>
    <sheet name="02 - Výměna okenních výplní" sheetId="3" r:id="rId3"/>
    <sheet name="03 - Nová vzduchotechnika" sheetId="4" r:id="rId4"/>
    <sheet name="04 - Výměna podlahy těloc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'01 - Zateplení střešního ...'!$C$95:$K$395</definedName>
    <definedName name="_xlnm.Print_Area" localSheetId="1">'01 - Zateplení střešního ...'!$C$4:$J$36,'01 - Zateplení střešního ...'!$C$42:$J$77,'01 - Zateplení střešního ...'!$C$83:$K$395</definedName>
    <definedName name="_xlnm.Print_Titles" localSheetId="1">'01 - Zateplení střešního ...'!$95:$95</definedName>
    <definedName name="_xlnm._FilterDatabase" localSheetId="2" hidden="1">'02 - Výměna okenních výplní'!$C$98:$K$345</definedName>
    <definedName name="_xlnm.Print_Area" localSheetId="2">'02 - Výměna okenních výplní'!$C$4:$J$36,'02 - Výměna okenních výplní'!$C$42:$J$80,'02 - Výměna okenních výplní'!$C$86:$K$345</definedName>
    <definedName name="_xlnm.Print_Titles" localSheetId="2">'02 - Výměna okenních výplní'!$98:$98</definedName>
    <definedName name="_xlnm._FilterDatabase" localSheetId="3" hidden="1">'03 - Nová vzduchotechnika'!$C$97:$K$292</definedName>
    <definedName name="_xlnm.Print_Area" localSheetId="3">'03 - Nová vzduchotechnika'!$C$4:$J$36,'03 - Nová vzduchotechnika'!$C$42:$J$79,'03 - Nová vzduchotechnika'!$C$85:$K$292</definedName>
    <definedName name="_xlnm.Print_Titles" localSheetId="3">'03 - Nová vzduchotechnika'!$97:$97</definedName>
    <definedName name="_xlnm._FilterDatabase" localSheetId="4" hidden="1">'04 - Výměna podlahy těloc...'!$C$96:$K$414</definedName>
    <definedName name="_xlnm.Print_Area" localSheetId="4">'04 - Výměna podlahy těloc...'!$C$4:$J$36,'04 - Výměna podlahy těloc...'!$C$42:$J$78,'04 - Výměna podlahy těloc...'!$C$84:$K$414</definedName>
    <definedName name="_xlnm.Print_Titles" localSheetId="4">'04 - Výměna podlahy těloc...'!$96:$96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411"/>
  <c r="BH411"/>
  <c r="BG411"/>
  <c r="BF411"/>
  <c r="T411"/>
  <c r="T410"/>
  <c r="R411"/>
  <c r="R410"/>
  <c r="P411"/>
  <c r="P410"/>
  <c r="BK411"/>
  <c r="BK410"/>
  <c r="J410"/>
  <c r="J411"/>
  <c r="BE411"/>
  <c r="J77"/>
  <c r="BI401"/>
  <c r="BH401"/>
  <c r="BG401"/>
  <c r="BF401"/>
  <c r="T401"/>
  <c r="R401"/>
  <c r="P401"/>
  <c r="BK401"/>
  <c r="J401"/>
  <c r="BE401"/>
  <c r="BI399"/>
  <c r="BH399"/>
  <c r="BG399"/>
  <c r="BF399"/>
  <c r="T399"/>
  <c r="T398"/>
  <c r="R399"/>
  <c r="R398"/>
  <c r="P399"/>
  <c r="P398"/>
  <c r="BK399"/>
  <c r="BK398"/>
  <c r="J398"/>
  <c r="J399"/>
  <c r="BE399"/>
  <c r="J76"/>
  <c r="BI392"/>
  <c r="BH392"/>
  <c r="BG392"/>
  <c r="BF392"/>
  <c r="T392"/>
  <c r="T391"/>
  <c r="R392"/>
  <c r="R391"/>
  <c r="P392"/>
  <c r="P391"/>
  <c r="BK392"/>
  <c r="BK391"/>
  <c r="J391"/>
  <c r="J392"/>
  <c r="BE392"/>
  <c r="J75"/>
  <c r="BI390"/>
  <c r="BH390"/>
  <c r="BG390"/>
  <c r="BF390"/>
  <c r="T390"/>
  <c r="T389"/>
  <c r="T388"/>
  <c r="R390"/>
  <c r="R389"/>
  <c r="R388"/>
  <c r="P390"/>
  <c r="P389"/>
  <c r="P388"/>
  <c r="BK390"/>
  <c r="BK389"/>
  <c r="J389"/>
  <c r="BK388"/>
  <c r="J388"/>
  <c r="J390"/>
  <c r="BE390"/>
  <c r="J74"/>
  <c r="J73"/>
  <c r="BI384"/>
  <c r="BH384"/>
  <c r="BG384"/>
  <c r="BF384"/>
  <c r="T384"/>
  <c r="R384"/>
  <c r="P384"/>
  <c r="BK384"/>
  <c r="J384"/>
  <c r="BE384"/>
  <c r="BI380"/>
  <c r="BH380"/>
  <c r="BG380"/>
  <c r="BF380"/>
  <c r="T380"/>
  <c r="T379"/>
  <c r="R380"/>
  <c r="R379"/>
  <c r="P380"/>
  <c r="P379"/>
  <c r="BK380"/>
  <c r="BK379"/>
  <c r="J379"/>
  <c r="J380"/>
  <c r="BE380"/>
  <c r="J72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1"/>
  <c r="BH351"/>
  <c r="BG351"/>
  <c r="BF351"/>
  <c r="T351"/>
  <c r="T350"/>
  <c r="R351"/>
  <c r="R350"/>
  <c r="P351"/>
  <c r="P350"/>
  <c r="BK351"/>
  <c r="BK350"/>
  <c r="J350"/>
  <c r="J351"/>
  <c r="BE351"/>
  <c r="J71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T331"/>
  <c r="R332"/>
  <c r="R331"/>
  <c r="P332"/>
  <c r="P331"/>
  <c r="BK332"/>
  <c r="BK331"/>
  <c r="J331"/>
  <c r="J332"/>
  <c r="BE332"/>
  <c r="J70"/>
  <c r="BI328"/>
  <c r="BH328"/>
  <c r="BG328"/>
  <c r="BF328"/>
  <c r="T328"/>
  <c r="T327"/>
  <c r="R328"/>
  <c r="R327"/>
  <c r="P328"/>
  <c r="P327"/>
  <c r="BK328"/>
  <c r="BK327"/>
  <c r="J327"/>
  <c r="J328"/>
  <c r="BE328"/>
  <c r="J69"/>
  <c r="BI324"/>
  <c r="BH324"/>
  <c r="BG324"/>
  <c r="BF324"/>
  <c r="T324"/>
  <c r="R324"/>
  <c r="P324"/>
  <c r="BK324"/>
  <c r="J324"/>
  <c r="BE324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1"/>
  <c r="BH311"/>
  <c r="BG311"/>
  <c r="BF311"/>
  <c r="T311"/>
  <c r="T310"/>
  <c r="R311"/>
  <c r="R310"/>
  <c r="P311"/>
  <c r="P310"/>
  <c r="BK311"/>
  <c r="BK310"/>
  <c r="J310"/>
  <c r="J311"/>
  <c r="BE311"/>
  <c r="J68"/>
  <c r="BI309"/>
  <c r="BH309"/>
  <c r="BG309"/>
  <c r="BF309"/>
  <c r="T309"/>
  <c r="T308"/>
  <c r="R309"/>
  <c r="R308"/>
  <c r="P309"/>
  <c r="P308"/>
  <c r="BK309"/>
  <c r="BK308"/>
  <c r="J308"/>
  <c r="J309"/>
  <c r="BE309"/>
  <c r="J67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299"/>
  <c r="BH299"/>
  <c r="BG299"/>
  <c r="BF299"/>
  <c r="T299"/>
  <c r="R299"/>
  <c r="P299"/>
  <c r="BK299"/>
  <c r="J299"/>
  <c r="BE299"/>
  <c r="BI294"/>
  <c r="BH294"/>
  <c r="BG294"/>
  <c r="BF294"/>
  <c r="T294"/>
  <c r="T293"/>
  <c r="R294"/>
  <c r="R293"/>
  <c r="P294"/>
  <c r="P293"/>
  <c r="BK294"/>
  <c r="BK293"/>
  <c r="J293"/>
  <c r="J294"/>
  <c r="BE294"/>
  <c r="J66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86"/>
  <c r="BH286"/>
  <c r="BG286"/>
  <c r="BF286"/>
  <c r="T286"/>
  <c r="R286"/>
  <c r="P286"/>
  <c r="BK286"/>
  <c r="J286"/>
  <c r="BE286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59"/>
  <c r="BH259"/>
  <c r="BG259"/>
  <c r="BF259"/>
  <c r="T259"/>
  <c r="R259"/>
  <c r="P259"/>
  <c r="BK259"/>
  <c r="J259"/>
  <c r="BE259"/>
  <c r="BI254"/>
  <c r="BH254"/>
  <c r="BG254"/>
  <c r="BF254"/>
  <c r="T254"/>
  <c r="T253"/>
  <c r="T252"/>
  <c r="R254"/>
  <c r="R253"/>
  <c r="R252"/>
  <c r="P254"/>
  <c r="P253"/>
  <c r="P252"/>
  <c r="BK254"/>
  <c r="BK253"/>
  <c r="J253"/>
  <c r="BK252"/>
  <c r="J252"/>
  <c r="J254"/>
  <c r="BE254"/>
  <c r="J65"/>
  <c r="J64"/>
  <c r="BI250"/>
  <c r="BH250"/>
  <c r="BG250"/>
  <c r="BF250"/>
  <c r="T250"/>
  <c r="T249"/>
  <c r="R250"/>
  <c r="R249"/>
  <c r="P250"/>
  <c r="P249"/>
  <c r="BK250"/>
  <c r="BK249"/>
  <c r="J249"/>
  <c r="J250"/>
  <c r="BE250"/>
  <c r="J63"/>
  <c r="BI246"/>
  <c r="BH246"/>
  <c r="BG246"/>
  <c r="BF246"/>
  <c r="T246"/>
  <c r="R246"/>
  <c r="P246"/>
  <c r="BK246"/>
  <c r="J246"/>
  <c r="BE246"/>
  <c r="BI240"/>
  <c r="BH240"/>
  <c r="BG240"/>
  <c r="BF240"/>
  <c r="T240"/>
  <c r="R240"/>
  <c r="P240"/>
  <c r="BK240"/>
  <c r="J240"/>
  <c r="BE240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4"/>
  <c r="BH224"/>
  <c r="BG224"/>
  <c r="BF224"/>
  <c r="T224"/>
  <c r="T223"/>
  <c r="R224"/>
  <c r="R223"/>
  <c r="P224"/>
  <c r="P223"/>
  <c r="BK224"/>
  <c r="BK223"/>
  <c r="J223"/>
  <c r="J224"/>
  <c r="BE224"/>
  <c r="J62"/>
  <c r="BI220"/>
  <c r="BH220"/>
  <c r="BG220"/>
  <c r="BF220"/>
  <c r="T220"/>
  <c r="R220"/>
  <c r="P220"/>
  <c r="BK220"/>
  <c r="J220"/>
  <c r="BE220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199"/>
  <c r="BH199"/>
  <c r="BG199"/>
  <c r="BF199"/>
  <c r="T199"/>
  <c r="R199"/>
  <c r="P199"/>
  <c r="BK199"/>
  <c r="J199"/>
  <c r="BE199"/>
  <c r="BI194"/>
  <c r="BH194"/>
  <c r="BG194"/>
  <c r="BF194"/>
  <c r="T194"/>
  <c r="R194"/>
  <c r="P194"/>
  <c r="BK194"/>
  <c r="J194"/>
  <c r="BE194"/>
  <c r="BI186"/>
  <c r="BH186"/>
  <c r="BG186"/>
  <c r="BF186"/>
  <c r="T186"/>
  <c r="R186"/>
  <c r="P186"/>
  <c r="BK186"/>
  <c r="J186"/>
  <c r="BE186"/>
  <c r="BI180"/>
  <c r="BH180"/>
  <c r="BG180"/>
  <c r="BF180"/>
  <c r="T180"/>
  <c r="T179"/>
  <c r="R180"/>
  <c r="R179"/>
  <c r="P180"/>
  <c r="P179"/>
  <c r="BK180"/>
  <c r="BK179"/>
  <c r="J179"/>
  <c r="J180"/>
  <c r="BE180"/>
  <c r="J61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6"/>
  <c r="BH156"/>
  <c r="BG156"/>
  <c r="BF156"/>
  <c r="T156"/>
  <c r="T155"/>
  <c r="R156"/>
  <c r="R155"/>
  <c r="P156"/>
  <c r="P155"/>
  <c r="BK156"/>
  <c r="BK155"/>
  <c r="J155"/>
  <c r="J156"/>
  <c r="BE156"/>
  <c r="J60"/>
  <c r="BI150"/>
  <c r="BH150"/>
  <c r="BG150"/>
  <c r="BF150"/>
  <c r="T150"/>
  <c r="R150"/>
  <c r="P150"/>
  <c r="BK150"/>
  <c r="J150"/>
  <c r="BE150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59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0"/>
  <c r="F34"/>
  <c i="1" r="BD55"/>
  <c i="5" r="BH100"/>
  <c r="F33"/>
  <c i="1" r="BC55"/>
  <c i="5" r="BG100"/>
  <c r="F32"/>
  <c i="1" r="BB55"/>
  <c i="5" r="BF100"/>
  <c r="J31"/>
  <c i="1" r="AW55"/>
  <c i="5" r="F31"/>
  <c i="1" r="BA55"/>
  <c i="5" r="T100"/>
  <c r="T99"/>
  <c r="T98"/>
  <c r="T97"/>
  <c r="R100"/>
  <c r="R99"/>
  <c r="R98"/>
  <c r="R97"/>
  <c r="P100"/>
  <c r="P99"/>
  <c r="P98"/>
  <c r="P97"/>
  <c i="1" r="AU55"/>
  <c i="5" r="BK100"/>
  <c r="BK99"/>
  <c r="J99"/>
  <c r="BK98"/>
  <c r="J98"/>
  <c r="BK97"/>
  <c r="J97"/>
  <c r="J56"/>
  <c r="J27"/>
  <c i="1" r="AG55"/>
  <c i="5" r="J100"/>
  <c r="BE100"/>
  <c r="J30"/>
  <c i="1" r="AV55"/>
  <c i="5" r="F30"/>
  <c i="1" r="AZ55"/>
  <c i="5" r="J58"/>
  <c r="J57"/>
  <c r="F91"/>
  <c r="E89"/>
  <c r="F49"/>
  <c r="E47"/>
  <c r="J36"/>
  <c r="J21"/>
  <c r="E21"/>
  <c r="J93"/>
  <c r="J51"/>
  <c r="J20"/>
  <c r="J18"/>
  <c r="E18"/>
  <c r="F94"/>
  <c r="F52"/>
  <c r="J17"/>
  <c r="J15"/>
  <c r="E15"/>
  <c r="F93"/>
  <c r="F51"/>
  <c r="J14"/>
  <c r="J12"/>
  <c r="J91"/>
  <c r="J49"/>
  <c r="E7"/>
  <c r="E87"/>
  <c r="E45"/>
  <c i="1" r="AY54"/>
  <c r="AX54"/>
  <c i="4" r="BI291"/>
  <c r="BH291"/>
  <c r="BG291"/>
  <c r="BF291"/>
  <c r="T291"/>
  <c r="R291"/>
  <c r="P291"/>
  <c r="BK291"/>
  <c r="J291"/>
  <c r="BE291"/>
  <c r="BI287"/>
  <c r="BH287"/>
  <c r="BG287"/>
  <c r="BF287"/>
  <c r="T287"/>
  <c r="T286"/>
  <c r="R287"/>
  <c r="R286"/>
  <c r="P287"/>
  <c r="P286"/>
  <c r="BK287"/>
  <c r="BK286"/>
  <c r="J286"/>
  <c r="J287"/>
  <c r="BE287"/>
  <c r="J78"/>
  <c r="BI283"/>
  <c r="BH283"/>
  <c r="BG283"/>
  <c r="BF283"/>
  <c r="T283"/>
  <c r="T282"/>
  <c r="R283"/>
  <c r="R282"/>
  <c r="P283"/>
  <c r="P282"/>
  <c r="BK283"/>
  <c r="BK282"/>
  <c r="J282"/>
  <c r="J283"/>
  <c r="BE283"/>
  <c r="J77"/>
  <c r="BI276"/>
  <c r="BH276"/>
  <c r="BG276"/>
  <c r="BF276"/>
  <c r="T276"/>
  <c r="T275"/>
  <c r="R276"/>
  <c r="R275"/>
  <c r="P276"/>
  <c r="P275"/>
  <c r="BK276"/>
  <c r="BK275"/>
  <c r="J275"/>
  <c r="J276"/>
  <c r="BE276"/>
  <c r="J76"/>
  <c r="BI274"/>
  <c r="BH274"/>
  <c r="BG274"/>
  <c r="BF274"/>
  <c r="T274"/>
  <c r="R274"/>
  <c r="P274"/>
  <c r="BK274"/>
  <c r="J274"/>
  <c r="BE274"/>
  <c r="BI272"/>
  <c r="BH272"/>
  <c r="BG272"/>
  <c r="BF272"/>
  <c r="T272"/>
  <c r="T271"/>
  <c r="T270"/>
  <c r="R272"/>
  <c r="R271"/>
  <c r="R270"/>
  <c r="P272"/>
  <c r="P271"/>
  <c r="P270"/>
  <c r="BK272"/>
  <c r="BK271"/>
  <c r="J271"/>
  <c r="BK270"/>
  <c r="J270"/>
  <c r="J272"/>
  <c r="BE272"/>
  <c r="J75"/>
  <c r="J7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3"/>
  <c r="BH253"/>
  <c r="BG253"/>
  <c r="BF253"/>
  <c r="T253"/>
  <c r="R253"/>
  <c r="P253"/>
  <c r="BK253"/>
  <c r="J253"/>
  <c r="BE253"/>
  <c r="BI249"/>
  <c r="BH249"/>
  <c r="BG249"/>
  <c r="BF249"/>
  <c r="T249"/>
  <c r="T248"/>
  <c r="R249"/>
  <c r="R248"/>
  <c r="P249"/>
  <c r="P248"/>
  <c r="BK249"/>
  <c r="BK248"/>
  <c r="J248"/>
  <c r="J249"/>
  <c r="BE249"/>
  <c r="J73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T238"/>
  <c r="R239"/>
  <c r="R238"/>
  <c r="P239"/>
  <c r="P238"/>
  <c r="BK239"/>
  <c r="BK238"/>
  <c r="J238"/>
  <c r="J239"/>
  <c r="BE239"/>
  <c r="J72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4"/>
  <c r="BH214"/>
  <c r="BG214"/>
  <c r="BF214"/>
  <c r="T214"/>
  <c r="T213"/>
  <c r="R214"/>
  <c r="R213"/>
  <c r="P214"/>
  <c r="P213"/>
  <c r="BK214"/>
  <c r="BK213"/>
  <c r="J213"/>
  <c r="J214"/>
  <c r="BE214"/>
  <c r="J71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0"/>
  <c r="BH200"/>
  <c r="BG200"/>
  <c r="BF200"/>
  <c r="T200"/>
  <c r="T199"/>
  <c r="R200"/>
  <c r="R199"/>
  <c r="P200"/>
  <c r="P199"/>
  <c r="BK200"/>
  <c r="BK199"/>
  <c r="J199"/>
  <c r="J200"/>
  <c r="BE200"/>
  <c r="J70"/>
  <c r="BI198"/>
  <c r="BH198"/>
  <c r="BG198"/>
  <c r="BF198"/>
  <c r="T198"/>
  <c r="T197"/>
  <c r="R198"/>
  <c r="R197"/>
  <c r="P198"/>
  <c r="P197"/>
  <c r="BK198"/>
  <c r="BK197"/>
  <c r="J197"/>
  <c r="J198"/>
  <c r="BE198"/>
  <c r="J69"/>
  <c r="BI196"/>
  <c r="BH196"/>
  <c r="BG196"/>
  <c r="BF196"/>
  <c r="T196"/>
  <c r="R196"/>
  <c r="P196"/>
  <c r="BK196"/>
  <c r="J196"/>
  <c r="BE196"/>
  <c r="BI195"/>
  <c r="BH195"/>
  <c r="BG195"/>
  <c r="BF195"/>
  <c r="T195"/>
  <c r="T194"/>
  <c r="R195"/>
  <c r="R194"/>
  <c r="P195"/>
  <c r="P194"/>
  <c r="BK195"/>
  <c r="BK194"/>
  <c r="J194"/>
  <c r="J195"/>
  <c r="BE195"/>
  <c r="J68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4"/>
  <c r="BH184"/>
  <c r="BG184"/>
  <c r="BF184"/>
  <c r="T184"/>
  <c r="T183"/>
  <c r="R184"/>
  <c r="R183"/>
  <c r="P184"/>
  <c r="P183"/>
  <c r="BK184"/>
  <c r="BK183"/>
  <c r="J183"/>
  <c r="J184"/>
  <c r="BE184"/>
  <c r="J67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3"/>
  <c r="BH173"/>
  <c r="BG173"/>
  <c r="BF173"/>
  <c r="T173"/>
  <c r="T172"/>
  <c r="T171"/>
  <c r="R173"/>
  <c r="R172"/>
  <c r="R171"/>
  <c r="P173"/>
  <c r="P172"/>
  <c r="P171"/>
  <c r="BK173"/>
  <c r="BK172"/>
  <c r="J172"/>
  <c r="BK171"/>
  <c r="J171"/>
  <c r="J173"/>
  <c r="BE173"/>
  <c r="J66"/>
  <c r="J65"/>
  <c r="BI169"/>
  <c r="BH169"/>
  <c r="BG169"/>
  <c r="BF169"/>
  <c r="T169"/>
  <c r="T168"/>
  <c r="R169"/>
  <c r="R168"/>
  <c r="P169"/>
  <c r="P168"/>
  <c r="BK169"/>
  <c r="BK168"/>
  <c r="J168"/>
  <c r="J169"/>
  <c r="BE169"/>
  <c r="J64"/>
  <c r="BI166"/>
  <c r="BH166"/>
  <c r="BG166"/>
  <c r="BF166"/>
  <c r="T166"/>
  <c r="R166"/>
  <c r="P166"/>
  <c r="BK166"/>
  <c r="J166"/>
  <c r="BE166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63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28"/>
  <c r="BH128"/>
  <c r="BG128"/>
  <c r="BF128"/>
  <c r="T128"/>
  <c r="T127"/>
  <c r="R128"/>
  <c r="R127"/>
  <c r="P128"/>
  <c r="P127"/>
  <c r="BK128"/>
  <c r="BK127"/>
  <c r="J127"/>
  <c r="J128"/>
  <c r="BE128"/>
  <c r="J62"/>
  <c r="BI125"/>
  <c r="BH125"/>
  <c r="BG125"/>
  <c r="BF125"/>
  <c r="T125"/>
  <c r="R125"/>
  <c r="P125"/>
  <c r="BK125"/>
  <c r="J125"/>
  <c r="BE125"/>
  <c r="BI122"/>
  <c r="BH122"/>
  <c r="BG122"/>
  <c r="BF122"/>
  <c r="T122"/>
  <c r="T121"/>
  <c r="R122"/>
  <c r="R121"/>
  <c r="P122"/>
  <c r="P121"/>
  <c r="BK122"/>
  <c r="BK121"/>
  <c r="J121"/>
  <c r="J122"/>
  <c r="BE122"/>
  <c r="J61"/>
  <c r="BI117"/>
  <c r="BH117"/>
  <c r="BG117"/>
  <c r="BF117"/>
  <c r="T117"/>
  <c r="T116"/>
  <c r="R117"/>
  <c r="R116"/>
  <c r="P117"/>
  <c r="P116"/>
  <c r="BK117"/>
  <c r="BK116"/>
  <c r="J116"/>
  <c r="J117"/>
  <c r="BE117"/>
  <c r="J60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5"/>
  <c r="BH105"/>
  <c r="BG105"/>
  <c r="BF105"/>
  <c r="T105"/>
  <c r="T104"/>
  <c r="R105"/>
  <c r="R104"/>
  <c r="P105"/>
  <c r="P104"/>
  <c r="BK105"/>
  <c r="BK104"/>
  <c r="J104"/>
  <c r="J105"/>
  <c r="BE105"/>
  <c r="J59"/>
  <c r="BI101"/>
  <c r="F34"/>
  <c i="1" r="BD54"/>
  <c i="4" r="BH101"/>
  <c r="F33"/>
  <c i="1" r="BC54"/>
  <c i="4" r="BG101"/>
  <c r="F32"/>
  <c i="1" r="BB54"/>
  <c i="4" r="BF101"/>
  <c r="J31"/>
  <c i="1" r="AW54"/>
  <c i="4" r="F31"/>
  <c i="1" r="BA54"/>
  <c i="4" r="T101"/>
  <c r="T100"/>
  <c r="T99"/>
  <c r="T98"/>
  <c r="R101"/>
  <c r="R100"/>
  <c r="R99"/>
  <c r="R98"/>
  <c r="P101"/>
  <c r="P100"/>
  <c r="P99"/>
  <c r="P98"/>
  <c i="1" r="AU54"/>
  <c i="4" r="BK101"/>
  <c r="BK100"/>
  <c r="J100"/>
  <c r="BK99"/>
  <c r="J99"/>
  <c r="BK98"/>
  <c r="J98"/>
  <c r="J56"/>
  <c r="J27"/>
  <c i="1" r="AG54"/>
  <c i="4" r="J101"/>
  <c r="BE101"/>
  <c r="J30"/>
  <c i="1" r="AV54"/>
  <c i="4" r="F30"/>
  <c i="1" r="AZ54"/>
  <c i="4" r="J58"/>
  <c r="J57"/>
  <c r="F92"/>
  <c r="E90"/>
  <c r="F49"/>
  <c r="E47"/>
  <c r="J36"/>
  <c r="J21"/>
  <c r="E21"/>
  <c r="J94"/>
  <c r="J51"/>
  <c r="J20"/>
  <c r="J18"/>
  <c r="E18"/>
  <c r="F95"/>
  <c r="F52"/>
  <c r="J17"/>
  <c r="J15"/>
  <c r="E15"/>
  <c r="F94"/>
  <c r="F51"/>
  <c r="J14"/>
  <c r="J12"/>
  <c r="J92"/>
  <c r="J49"/>
  <c r="E7"/>
  <c r="E88"/>
  <c r="E45"/>
  <c i="1" r="AY53"/>
  <c r="AX53"/>
  <c i="3" r="BI342"/>
  <c r="BH342"/>
  <c r="BG342"/>
  <c r="BF342"/>
  <c r="T342"/>
  <c r="T341"/>
  <c r="R342"/>
  <c r="R341"/>
  <c r="P342"/>
  <c r="P341"/>
  <c r="BK342"/>
  <c r="BK341"/>
  <c r="J341"/>
  <c r="J342"/>
  <c r="BE342"/>
  <c r="J79"/>
  <c r="BI334"/>
  <c r="BH334"/>
  <c r="BG334"/>
  <c r="BF334"/>
  <c r="T334"/>
  <c r="R334"/>
  <c r="P334"/>
  <c r="BK334"/>
  <c r="J334"/>
  <c r="BE334"/>
  <c r="BI332"/>
  <c r="BH332"/>
  <c r="BG332"/>
  <c r="BF332"/>
  <c r="T332"/>
  <c r="T331"/>
  <c r="R332"/>
  <c r="R331"/>
  <c r="P332"/>
  <c r="P331"/>
  <c r="BK332"/>
  <c r="BK331"/>
  <c r="J331"/>
  <c r="J332"/>
  <c r="BE332"/>
  <c r="J78"/>
  <c r="BI325"/>
  <c r="BH325"/>
  <c r="BG325"/>
  <c r="BF325"/>
  <c r="T325"/>
  <c r="T324"/>
  <c r="R325"/>
  <c r="R324"/>
  <c r="P325"/>
  <c r="P324"/>
  <c r="BK325"/>
  <c r="BK324"/>
  <c r="J324"/>
  <c r="J325"/>
  <c r="BE325"/>
  <c r="J77"/>
  <c r="BI323"/>
  <c r="BH323"/>
  <c r="BG323"/>
  <c r="BF323"/>
  <c r="T323"/>
  <c r="T322"/>
  <c r="T321"/>
  <c r="R323"/>
  <c r="R322"/>
  <c r="R321"/>
  <c r="P323"/>
  <c r="P322"/>
  <c r="P321"/>
  <c r="BK323"/>
  <c r="BK322"/>
  <c r="J322"/>
  <c r="BK321"/>
  <c r="J321"/>
  <c r="J323"/>
  <c r="BE323"/>
  <c r="J76"/>
  <c r="J75"/>
  <c r="BI319"/>
  <c r="BH319"/>
  <c r="BG319"/>
  <c r="BF319"/>
  <c r="T319"/>
  <c r="T318"/>
  <c r="R319"/>
  <c r="R318"/>
  <c r="P319"/>
  <c r="P318"/>
  <c r="BK319"/>
  <c r="BK318"/>
  <c r="J318"/>
  <c r="J319"/>
  <c r="BE319"/>
  <c r="J7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6"/>
  <c r="BH306"/>
  <c r="BG306"/>
  <c r="BF306"/>
  <c r="T306"/>
  <c r="T305"/>
  <c r="R306"/>
  <c r="R305"/>
  <c r="P306"/>
  <c r="P305"/>
  <c r="BK306"/>
  <c r="BK305"/>
  <c r="J305"/>
  <c r="J306"/>
  <c r="BE306"/>
  <c r="J73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T295"/>
  <c r="R296"/>
  <c r="R295"/>
  <c r="P296"/>
  <c r="P295"/>
  <c r="BK296"/>
  <c r="BK295"/>
  <c r="J295"/>
  <c r="J296"/>
  <c r="BE296"/>
  <c r="J72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6"/>
  <c r="BH286"/>
  <c r="BG286"/>
  <c r="BF286"/>
  <c r="T286"/>
  <c r="T285"/>
  <c r="R286"/>
  <c r="R285"/>
  <c r="P286"/>
  <c r="P285"/>
  <c r="BK286"/>
  <c r="BK285"/>
  <c r="J285"/>
  <c r="J286"/>
  <c r="BE286"/>
  <c r="J71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5"/>
  <c r="BH245"/>
  <c r="BG245"/>
  <c r="BF245"/>
  <c r="T245"/>
  <c r="T244"/>
  <c r="R245"/>
  <c r="R244"/>
  <c r="P245"/>
  <c r="P244"/>
  <c r="BK245"/>
  <c r="BK244"/>
  <c r="J244"/>
  <c r="J245"/>
  <c r="BE245"/>
  <c r="J70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30"/>
  <c r="BH230"/>
  <c r="BG230"/>
  <c r="BF230"/>
  <c r="T230"/>
  <c r="T229"/>
  <c r="R230"/>
  <c r="R229"/>
  <c r="P230"/>
  <c r="P229"/>
  <c r="BK230"/>
  <c r="BK229"/>
  <c r="J229"/>
  <c r="J230"/>
  <c r="BE230"/>
  <c r="J6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4"/>
  <c r="BH204"/>
  <c r="BG204"/>
  <c r="BF204"/>
  <c r="T204"/>
  <c r="T203"/>
  <c r="T202"/>
  <c r="R204"/>
  <c r="R203"/>
  <c r="R202"/>
  <c r="P204"/>
  <c r="P203"/>
  <c r="P202"/>
  <c r="BK204"/>
  <c r="BK203"/>
  <c r="J203"/>
  <c r="BK202"/>
  <c r="J202"/>
  <c r="J204"/>
  <c r="BE204"/>
  <c r="J68"/>
  <c r="J67"/>
  <c r="BI200"/>
  <c r="BH200"/>
  <c r="BG200"/>
  <c r="BF200"/>
  <c r="T200"/>
  <c r="T199"/>
  <c r="R200"/>
  <c r="R199"/>
  <c r="P200"/>
  <c r="P199"/>
  <c r="BK200"/>
  <c r="BK199"/>
  <c r="J199"/>
  <c r="J200"/>
  <c r="BE200"/>
  <c r="J66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9"/>
  <c r="BH189"/>
  <c r="BG189"/>
  <c r="BF189"/>
  <c r="T189"/>
  <c r="T188"/>
  <c r="R189"/>
  <c r="R188"/>
  <c r="P189"/>
  <c r="P188"/>
  <c r="BK189"/>
  <c r="BK188"/>
  <c r="J188"/>
  <c r="J189"/>
  <c r="BE189"/>
  <c r="J65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1"/>
  <c r="BH171"/>
  <c r="BG171"/>
  <c r="BF171"/>
  <c r="T171"/>
  <c r="T170"/>
  <c r="R171"/>
  <c r="R170"/>
  <c r="P171"/>
  <c r="P170"/>
  <c r="BK171"/>
  <c r="BK170"/>
  <c r="J170"/>
  <c r="J171"/>
  <c r="BE171"/>
  <c r="J64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5"/>
  <c r="BH165"/>
  <c r="BG165"/>
  <c r="BF165"/>
  <c r="T165"/>
  <c r="T164"/>
  <c r="R165"/>
  <c r="R164"/>
  <c r="P165"/>
  <c r="P164"/>
  <c r="BK165"/>
  <c r="BK164"/>
  <c r="J164"/>
  <c r="J165"/>
  <c r="BE165"/>
  <c r="J63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62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T149"/>
  <c r="R150"/>
  <c r="R149"/>
  <c r="P150"/>
  <c r="P149"/>
  <c r="BK150"/>
  <c r="BK149"/>
  <c r="J149"/>
  <c r="J150"/>
  <c r="BE150"/>
  <c r="J61"/>
  <c r="BI146"/>
  <c r="BH146"/>
  <c r="BG146"/>
  <c r="BF146"/>
  <c r="T146"/>
  <c r="R146"/>
  <c r="P146"/>
  <c r="BK146"/>
  <c r="J146"/>
  <c r="BE146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6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1"/>
  <c r="BH121"/>
  <c r="BG121"/>
  <c r="BF121"/>
  <c r="T121"/>
  <c r="R121"/>
  <c r="P121"/>
  <c r="BK121"/>
  <c r="J121"/>
  <c r="BE121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10"/>
  <c r="BH110"/>
  <c r="BG110"/>
  <c r="BF110"/>
  <c r="T110"/>
  <c r="T109"/>
  <c r="R110"/>
  <c r="R109"/>
  <c r="P110"/>
  <c r="P109"/>
  <c r="BK110"/>
  <c r="BK109"/>
  <c r="J109"/>
  <c r="J110"/>
  <c r="BE110"/>
  <c r="J59"/>
  <c r="BI105"/>
  <c r="BH105"/>
  <c r="BG105"/>
  <c r="BF105"/>
  <c r="T105"/>
  <c r="R105"/>
  <c r="P105"/>
  <c r="BK105"/>
  <c r="J105"/>
  <c r="BE105"/>
  <c r="BI102"/>
  <c r="F34"/>
  <c i="1" r="BD53"/>
  <c i="3" r="BH102"/>
  <c r="F33"/>
  <c i="1" r="BC53"/>
  <c i="3" r="BG102"/>
  <c r="F32"/>
  <c i="1" r="BB53"/>
  <c i="3" r="BF102"/>
  <c r="J31"/>
  <c i="1" r="AW53"/>
  <c i="3" r="F31"/>
  <c i="1" r="BA53"/>
  <c i="3" r="T102"/>
  <c r="T101"/>
  <c r="T100"/>
  <c r="T99"/>
  <c r="R102"/>
  <c r="R101"/>
  <c r="R100"/>
  <c r="R99"/>
  <c r="P102"/>
  <c r="P101"/>
  <c r="P100"/>
  <c r="P99"/>
  <c i="1" r="AU53"/>
  <c i="3" r="BK102"/>
  <c r="BK101"/>
  <c r="J101"/>
  <c r="BK100"/>
  <c r="J100"/>
  <c r="BK99"/>
  <c r="J99"/>
  <c r="J56"/>
  <c r="J27"/>
  <c i="1" r="AG53"/>
  <c i="3" r="J102"/>
  <c r="BE102"/>
  <c r="J30"/>
  <c i="1" r="AV53"/>
  <c i="3" r="F30"/>
  <c i="1" r="AZ53"/>
  <c i="3" r="J58"/>
  <c r="J57"/>
  <c r="F93"/>
  <c r="E91"/>
  <c r="F49"/>
  <c r="E47"/>
  <c r="J36"/>
  <c r="J21"/>
  <c r="E21"/>
  <c r="J95"/>
  <c r="J51"/>
  <c r="J20"/>
  <c r="J18"/>
  <c r="E18"/>
  <c r="F96"/>
  <c r="F52"/>
  <c r="J17"/>
  <c r="J15"/>
  <c r="E15"/>
  <c r="F95"/>
  <c r="F51"/>
  <c r="J14"/>
  <c r="J12"/>
  <c r="J93"/>
  <c r="J49"/>
  <c r="E7"/>
  <c r="E89"/>
  <c r="E45"/>
  <c i="1" r="AY52"/>
  <c r="AX52"/>
  <c i="2" r="BI392"/>
  <c r="BH392"/>
  <c r="BG392"/>
  <c r="BF392"/>
  <c r="T392"/>
  <c r="T391"/>
  <c r="R392"/>
  <c r="R391"/>
  <c r="P392"/>
  <c r="P391"/>
  <c r="BK392"/>
  <c r="BK391"/>
  <c r="J391"/>
  <c r="J392"/>
  <c r="BE392"/>
  <c r="J76"/>
  <c r="BI384"/>
  <c r="BH384"/>
  <c r="BG384"/>
  <c r="BF384"/>
  <c r="T384"/>
  <c r="R384"/>
  <c r="P384"/>
  <c r="BK384"/>
  <c r="J384"/>
  <c r="BE384"/>
  <c r="BI382"/>
  <c r="BH382"/>
  <c r="BG382"/>
  <c r="BF382"/>
  <c r="T382"/>
  <c r="T381"/>
  <c r="R382"/>
  <c r="R381"/>
  <c r="P382"/>
  <c r="P381"/>
  <c r="BK382"/>
  <c r="BK381"/>
  <c r="J381"/>
  <c r="J382"/>
  <c r="BE382"/>
  <c r="J75"/>
  <c r="BI374"/>
  <c r="BH374"/>
  <c r="BG374"/>
  <c r="BF374"/>
  <c r="T374"/>
  <c r="T373"/>
  <c r="R374"/>
  <c r="R373"/>
  <c r="P374"/>
  <c r="P373"/>
  <c r="BK374"/>
  <c r="BK373"/>
  <c r="J373"/>
  <c r="J374"/>
  <c r="BE374"/>
  <c r="J74"/>
  <c r="BI372"/>
  <c r="BH372"/>
  <c r="BG372"/>
  <c r="BF372"/>
  <c r="T372"/>
  <c r="R372"/>
  <c r="P372"/>
  <c r="BK372"/>
  <c r="J372"/>
  <c r="BE372"/>
  <c r="BI368"/>
  <c r="BH368"/>
  <c r="BG368"/>
  <c r="BF368"/>
  <c r="T368"/>
  <c r="T367"/>
  <c r="T366"/>
  <c r="R368"/>
  <c r="R367"/>
  <c r="R366"/>
  <c r="P368"/>
  <c r="P367"/>
  <c r="P366"/>
  <c r="BK368"/>
  <c r="BK367"/>
  <c r="J367"/>
  <c r="BK366"/>
  <c r="J366"/>
  <c r="J368"/>
  <c r="BE368"/>
  <c r="J73"/>
  <c r="J72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3"/>
  <c r="BH353"/>
  <c r="BG353"/>
  <c r="BF353"/>
  <c r="T353"/>
  <c r="T352"/>
  <c r="R353"/>
  <c r="R352"/>
  <c r="P353"/>
  <c r="P352"/>
  <c r="BK353"/>
  <c r="BK352"/>
  <c r="J352"/>
  <c r="J353"/>
  <c r="BE353"/>
  <c r="J71"/>
  <c r="BI341"/>
  <c r="BH341"/>
  <c r="BG341"/>
  <c r="BF341"/>
  <c r="T341"/>
  <c r="T340"/>
  <c r="R341"/>
  <c r="R340"/>
  <c r="P341"/>
  <c r="P340"/>
  <c r="BK341"/>
  <c r="BK340"/>
  <c r="J340"/>
  <c r="J341"/>
  <c r="BE341"/>
  <c r="J70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7"/>
  <c r="BH307"/>
  <c r="BG307"/>
  <c r="BF307"/>
  <c r="T307"/>
  <c r="R307"/>
  <c r="P307"/>
  <c r="BK307"/>
  <c r="J307"/>
  <c r="BE307"/>
  <c r="BI303"/>
  <c r="BH303"/>
  <c r="BG303"/>
  <c r="BF303"/>
  <c r="T303"/>
  <c r="R303"/>
  <c r="P303"/>
  <c r="BK303"/>
  <c r="J303"/>
  <c r="BE303"/>
  <c r="BI300"/>
  <c r="BH300"/>
  <c r="BG300"/>
  <c r="BF300"/>
  <c r="T300"/>
  <c r="T299"/>
  <c r="R300"/>
  <c r="R299"/>
  <c r="P300"/>
  <c r="P299"/>
  <c r="BK300"/>
  <c r="BK299"/>
  <c r="J299"/>
  <c r="J300"/>
  <c r="BE300"/>
  <c r="J6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6"/>
  <c r="BH286"/>
  <c r="BG286"/>
  <c r="BF286"/>
  <c r="T286"/>
  <c r="T285"/>
  <c r="R286"/>
  <c r="R285"/>
  <c r="P286"/>
  <c r="P285"/>
  <c r="BK286"/>
  <c r="BK285"/>
  <c r="J285"/>
  <c r="J286"/>
  <c r="BE286"/>
  <c r="J68"/>
  <c r="BI284"/>
  <c r="BH284"/>
  <c r="BG284"/>
  <c r="BF284"/>
  <c r="T284"/>
  <c r="T283"/>
  <c r="R284"/>
  <c r="R283"/>
  <c r="P284"/>
  <c r="P283"/>
  <c r="BK284"/>
  <c r="BK283"/>
  <c r="J283"/>
  <c r="J284"/>
  <c r="BE284"/>
  <c r="J67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/>
  <c r="BI245"/>
  <c r="BH245"/>
  <c r="BG245"/>
  <c r="BF245"/>
  <c r="T245"/>
  <c r="T244"/>
  <c r="R245"/>
  <c r="R244"/>
  <c r="P245"/>
  <c r="P244"/>
  <c r="BK245"/>
  <c r="BK244"/>
  <c r="J244"/>
  <c r="J245"/>
  <c r="BE245"/>
  <c r="J66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0"/>
  <c r="BH220"/>
  <c r="BG220"/>
  <c r="BF220"/>
  <c r="T220"/>
  <c r="R220"/>
  <c r="P220"/>
  <c r="BK220"/>
  <c r="J220"/>
  <c r="BE220"/>
  <c r="BI214"/>
  <c r="BH214"/>
  <c r="BG214"/>
  <c r="BF214"/>
  <c r="T214"/>
  <c r="R214"/>
  <c r="P214"/>
  <c r="BK214"/>
  <c r="J214"/>
  <c r="BE214"/>
  <c r="BI209"/>
  <c r="BH209"/>
  <c r="BG209"/>
  <c r="BF209"/>
  <c r="T209"/>
  <c r="R209"/>
  <c r="P209"/>
  <c r="BK209"/>
  <c r="J209"/>
  <c r="BE209"/>
  <c r="BI204"/>
  <c r="BH204"/>
  <c r="BG204"/>
  <c r="BF204"/>
  <c r="T204"/>
  <c r="R204"/>
  <c r="P204"/>
  <c r="BK204"/>
  <c r="J204"/>
  <c r="BE204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T175"/>
  <c r="T174"/>
  <c r="R176"/>
  <c r="R175"/>
  <c r="R174"/>
  <c r="P176"/>
  <c r="P175"/>
  <c r="P174"/>
  <c r="BK176"/>
  <c r="BK175"/>
  <c r="J175"/>
  <c r="BK174"/>
  <c r="J174"/>
  <c r="J176"/>
  <c r="BE176"/>
  <c r="J65"/>
  <c r="J64"/>
  <c r="BI172"/>
  <c r="BH172"/>
  <c r="BG172"/>
  <c r="BF172"/>
  <c r="T172"/>
  <c r="T171"/>
  <c r="R172"/>
  <c r="R171"/>
  <c r="P172"/>
  <c r="P171"/>
  <c r="BK172"/>
  <c r="BK171"/>
  <c r="J171"/>
  <c r="J172"/>
  <c r="BE172"/>
  <c r="J63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T160"/>
  <c r="R161"/>
  <c r="R160"/>
  <c r="P161"/>
  <c r="P160"/>
  <c r="BK161"/>
  <c r="BK160"/>
  <c r="J160"/>
  <c r="J161"/>
  <c r="BE161"/>
  <c r="J62"/>
  <c r="BI157"/>
  <c r="BH157"/>
  <c r="BG157"/>
  <c r="BF157"/>
  <c r="T157"/>
  <c r="R157"/>
  <c r="P157"/>
  <c r="BK157"/>
  <c r="J157"/>
  <c r="BE157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1"/>
  <c r="BH131"/>
  <c r="BG131"/>
  <c r="BF131"/>
  <c r="T131"/>
  <c r="T130"/>
  <c r="R131"/>
  <c r="R130"/>
  <c r="P131"/>
  <c r="P130"/>
  <c r="BK131"/>
  <c r="BK130"/>
  <c r="J130"/>
  <c r="J131"/>
  <c r="BE131"/>
  <c r="J61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19"/>
  <c r="BH119"/>
  <c r="BG119"/>
  <c r="BF119"/>
  <c r="T119"/>
  <c r="T118"/>
  <c r="R119"/>
  <c r="R118"/>
  <c r="P119"/>
  <c r="P118"/>
  <c r="BK119"/>
  <c r="BK118"/>
  <c r="J118"/>
  <c r="J119"/>
  <c r="BE119"/>
  <c r="J60"/>
  <c r="BI117"/>
  <c r="BH117"/>
  <c r="BG117"/>
  <c r="BF117"/>
  <c r="T117"/>
  <c r="R117"/>
  <c r="P117"/>
  <c r="BK117"/>
  <c r="J117"/>
  <c r="BE117"/>
  <c r="BI113"/>
  <c r="BH113"/>
  <c r="BG113"/>
  <c r="BF113"/>
  <c r="T113"/>
  <c r="T112"/>
  <c r="R113"/>
  <c r="R112"/>
  <c r="P113"/>
  <c r="P112"/>
  <c r="BK113"/>
  <c r="BK112"/>
  <c r="J112"/>
  <c r="J113"/>
  <c r="BE113"/>
  <c r="J59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F34"/>
  <c i="1" r="BD52"/>
  <c i="2" r="BH99"/>
  <c r="F33"/>
  <c i="1" r="BC52"/>
  <c i="2" r="BG99"/>
  <c r="F32"/>
  <c i="1" r="BB52"/>
  <c i="2" r="BF99"/>
  <c r="J31"/>
  <c i="1" r="AW52"/>
  <c i="2" r="F31"/>
  <c i="1" r="BA52"/>
  <c i="2" r="T99"/>
  <c r="T98"/>
  <c r="T97"/>
  <c r="T96"/>
  <c r="R99"/>
  <c r="R98"/>
  <c r="R97"/>
  <c r="R96"/>
  <c r="P99"/>
  <c r="P98"/>
  <c r="P97"/>
  <c r="P96"/>
  <c i="1" r="AU52"/>
  <c i="2" r="BK99"/>
  <c r="BK98"/>
  <c r="J98"/>
  <c r="BK97"/>
  <c r="J97"/>
  <c r="BK96"/>
  <c r="J96"/>
  <c r="J56"/>
  <c r="J27"/>
  <c i="1" r="AG52"/>
  <c i="2" r="J99"/>
  <c r="BE99"/>
  <c r="J30"/>
  <c i="1" r="AV52"/>
  <c i="2" r="F30"/>
  <c i="1" r="AZ52"/>
  <c i="2" r="J58"/>
  <c r="J57"/>
  <c r="F90"/>
  <c r="E88"/>
  <c r="F49"/>
  <c r="E47"/>
  <c r="J36"/>
  <c r="J21"/>
  <c r="E21"/>
  <c r="J92"/>
  <c r="J51"/>
  <c r="J20"/>
  <c r="J18"/>
  <c r="E18"/>
  <c r="F93"/>
  <c r="F52"/>
  <c r="J17"/>
  <c r="J15"/>
  <c r="E15"/>
  <c r="F92"/>
  <c r="F51"/>
  <c r="J14"/>
  <c r="J12"/>
  <c r="J90"/>
  <c r="J49"/>
  <c r="E7"/>
  <c r="E8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<sst xmlns="http://schemas.openxmlformats.org/spreadsheetml/2006/main">
  <si>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</si>
  <si>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</si>
  <si>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</si>
  <si>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</si>
  <si>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</si>
  <si>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</si>
  <si>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</si>
  <si>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{0a02708f-92f0-47ae-a4bd-baa645c5ea33}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</si>
  <si>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</si>
  <si>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</si>
  <si>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</si>
  <si>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</si>
  <si>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</si>
  <si>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</si>
  <si>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</si>
  <si>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</si>
  <si>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</si>
  <si>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</si>
  <si>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</si>
  <si>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Dr.Peška 768, Chrudim - Rekonstrukce objektu tělocvičny</t>
  </si>
  <si>
    <t>KSO:</t>
  </si>
  <si>
    <t/>
  </si>
  <si>
    <t>CC-CZ:</t>
  </si>
  <si>
    <t>Místo:</t>
  </si>
  <si>
    <t xml:space="preserve"> </t>
  </si>
  <si>
    <t>Datum:</t>
  </si>
  <si>
    <t>20. 12. 2017</t>
  </si>
  <si>
    <t>Zadavatel:</t>
  </si>
  <si>
    <t>IČ:</t>
  </si>
  <si>
    <t>DIČ:</t>
  </si>
  <si>
    <t>Uchazeč:</t>
  </si>
  <si>
    <t>Vyplň údaj</t>
  </si>
  <si>
    <t>Projektant:</t>
  </si>
  <si>
    <t>Ing. Josef Dvořák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</si>
  <si>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</si>
  <si>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</si>
  <si>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</si>
  <si>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</si>
  <si>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</si>
  <si>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</si>
  <si>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</si>
  <si>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</si>
  <si>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</si>
  <si>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</si>
  <si>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</si>
  <si>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</si>
  <si>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</si>
  <si>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</si>
  <si>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</si>
  <si>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</si>
  <si>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</si>
  <si>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</si>
  <si>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</si>
  <si>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</si>
  <si>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</si>
  <si>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</si>
  <si>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</si>
  <si>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</si>
  <si>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</si>
  <si>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</si>
  <si>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</si>
  <si>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</si>
  <si>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</si>
  <si>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</si>
  <si>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</si>
  <si>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</si>
  <si>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</si>
  <si>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</si>
  <si>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</si>
  <si>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</si>
  <si>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</si>
  <si>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</si>
  <si>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</si>
  <si>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</si>
  <si>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</si>
  <si>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</si>
  <si>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</si>
  <si>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střešního pláště</t>
  </si>
  <si>
    <t>STA</t>
  </si>
  <si>
    <t>1</t>
  </si>
  <si>
    <t>{f65e15f8-fdf3-4d7d-978d-3b5083fffdbf}</t>
  </si>
  <si>
    <t>2</t>
  </si>
  <si>
    <t>02</t>
  </si>
  <si>
    <t>Výměna okenních výplní</t>
  </si>
  <si>
    <t>{6fa69706-93e4-45bc-8aca-bf10636228ce}</t>
  </si>
  <si>
    <t>03</t>
  </si>
  <si>
    <t>Nová vzduchotechnika</t>
  </si>
  <si>
    <t>{edfe04e7-0fcf-457e-90ac-b392fad7fb2b}</t>
  </si>
  <si>
    <t>04</t>
  </si>
  <si>
    <t>Výměna podlahy tělocvičny</t>
  </si>
  <si>
    <t>{6943fa4b-c3d6-4a00-ba1c-02b43ab0a245}</t>
  </si>
  <si>
    <t>1) Krycí list soupisu</t>
  </si>
  <si>
    <t>2) Rekapitulace</t>
  </si>
  <si>
    <t>3) Soupis prací</t>
  </si>
  <si>
    <t>Zpět na list:</t>
  </si>
  <si>
    <t>Rekapitulace stavby</t>
  </si>
  <si>
    <t>a</t>
  </si>
  <si>
    <t>atika</t>
  </si>
  <si>
    <t>m2</t>
  </si>
  <si>
    <t>16,848</t>
  </si>
  <si>
    <t>sn</t>
  </si>
  <si>
    <t>stř nová</t>
  </si>
  <si>
    <t>368,328</t>
  </si>
  <si>
    <t>KRYCÍ LIST SOUPISU</t>
  </si>
  <si>
    <t>Objekt:</t>
  </si>
  <si>
    <t>01 - Zateplení střešního pláště</t>
  </si>
  <si>
    <t>U neceníkových položek (R-položky, položky s neceníkovým číslem nebo položky u kterých je to uvedeno v poznámce) je nutné započítat případný přesun hmot do jejich cen za dodávku a montáž dle pracovního postupu zhotovitele!!!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</si>
  <si>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</si>
  <si>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</si>
  <si>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</si>
  <si>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</si>
  <si>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</si>
  <si>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</si>
  <si>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</si>
  <si>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</si>
  <si>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</si>
  <si>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</si>
  <si>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</si>
  <si>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</si>
  <si>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</si>
  <si>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</si>
  <si>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</si>
  <si>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7400 - Elektroinstalace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</si>
  <si>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</si>
  <si>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</si>
  <si>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</si>
  <si>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</si>
  <si>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</si>
  <si>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</si>
  <si>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</si>
  <si>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</si>
  <si>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</si>
  <si>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</si>
  <si>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</si>
  <si>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</si>
  <si>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</si>
  <si>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</si>
  <si>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</si>
  <si>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</si>
  <si>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</si>
  <si>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</si>
  <si>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</si>
  <si>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</si>
  <si>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</si>
  <si>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</si>
  <si>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</si>
  <si>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</si>
  <si>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</si>
  <si>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</si>
  <si>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62</t>
  </si>
  <si>
    <t>Úprava povrchů vnějších</t>
  </si>
  <si>
    <t>K</t>
  </si>
  <si>
    <t>622325109</t>
  </si>
  <si>
    <t>Oprava vápenocementové omítky vnějších ploch stupně členitosti 1 hladké stěn, v rozsahu opravované plochy přes 80 do 100%</t>
  </si>
  <si>
    <t>CS ÚRS 2018 01</t>
  </si>
  <si>
    <t>4</t>
  </si>
  <si>
    <t>-329022745</t>
  </si>
  <si>
    <t>VV</t>
  </si>
  <si>
    <t>čv103 - pozn.3</t>
  </si>
  <si>
    <t>"vnitřky atik - v.hřeben 0,5m, v.okap 0,8m"0,65*(12,36+0,3*2)*2</t>
  </si>
  <si>
    <t>629135102</t>
  </si>
  <si>
    <t>Vyrovnávací vrstva z cementové malty pod klempířskými prvky šířky přes 150 do 300 mm</t>
  </si>
  <si>
    <t>m</t>
  </si>
  <si>
    <t>-1236499081</t>
  </si>
  <si>
    <t xml:space="preserve">položka pro přetažení vrchu atik se spádováním dovnitř </t>
  </si>
  <si>
    <t>12,36*2</t>
  </si>
  <si>
    <t>3</t>
  </si>
  <si>
    <t>622142001</t>
  </si>
  <si>
    <t>Potažení vnějších ploch pletivem v ploše nebo pruzích, na plném podkladu sklovláknitým vtlačením do tmelu stěn</t>
  </si>
  <si>
    <t>-630009604</t>
  </si>
  <si>
    <t>čv103 - pozn.5</t>
  </si>
  <si>
    <t>"okapní pás"29,8*0,25*2</t>
  </si>
  <si>
    <t>"začištění čel atik po vybour.prefabrikátech"0,3*0,85*4</t>
  </si>
  <si>
    <t>Součet</t>
  </si>
  <si>
    <t>622531021</t>
  </si>
  <si>
    <t>Omítka tenkovrstvá silikonová vnějších ploch probarvená, včetně penetrace podkladu zrnitá, tloušťky 2,0 mm stěn</t>
  </si>
  <si>
    <t>-1654228078</t>
  </si>
  <si>
    <t>P</t>
  </si>
  <si>
    <t>Poznámka k položce:
Povrchová úprava hladká.</t>
  </si>
  <si>
    <t>63</t>
  </si>
  <si>
    <t>Podlahy a podlahové konstrukce</t>
  </si>
  <si>
    <t>5</t>
  </si>
  <si>
    <t>632451421</t>
  </si>
  <si>
    <t>Doplnění cementového potěru na mazaninách a betonových podkladech (s dodáním hmot), hlazeného dřevěným nebo ocelovým hladítkem, plochy jednotlivě do 1 m2 a tl. přes 10 do 20 mm</t>
  </si>
  <si>
    <t>-1889820072</t>
  </si>
  <si>
    <t>dle TZ 10% pl.střechy, není uvažováno se sanačními maltami</t>
  </si>
  <si>
    <t>čv103</t>
  </si>
  <si>
    <t>"výměra vč.okap.hrany"29,8*12,36*0,1</t>
  </si>
  <si>
    <t>6</t>
  </si>
  <si>
    <t>771591111</t>
  </si>
  <si>
    <t>Podlahy - ostatní práce penetrace podkladu</t>
  </si>
  <si>
    <t>-1404603842</t>
  </si>
  <si>
    <t>94</t>
  </si>
  <si>
    <t>Lešení a stavební výtahy</t>
  </si>
  <si>
    <t>7</t>
  </si>
  <si>
    <t>941111131</t>
  </si>
  <si>
    <t>Montáž lešení řadového trubkového lehkého pracovního s podlahami s provozním zatížením tř. 3 do 200 kg/m2 šířky tř. W12 přes 1,2 do 1,5 m, výšky do 10 m</t>
  </si>
  <si>
    <t>-164730443</t>
  </si>
  <si>
    <t>Poznámka k položce:
Do ceny zahrnout lávky pro přístup na střechu. Uchazeč v ceně zohlední vlastní rozsah lešení dle jeho technol.postupu prací.</t>
  </si>
  <si>
    <t>dle TZ podél okap.hrany objektu, podlaha v úrovni okapu</t>
  </si>
  <si>
    <t>lešení bude využito i pro výměnu oken SO02!!!</t>
  </si>
  <si>
    <t>"park"(30,4+1,5+2,05+1,5)*7,6-6,8*3,3</t>
  </si>
  <si>
    <t>"dvůr"(30,4+1,5)*7,6</t>
  </si>
  <si>
    <t>8</t>
  </si>
  <si>
    <t>941111231</t>
  </si>
  <si>
    <t>Montáž lešení řadového trubkového lehkého pracovního s podlahami s provozním zatížením tř. 3 do 200 kg/m2 Příplatek za první a každý další den použití lešení k ceně -1131</t>
  </si>
  <si>
    <t>-1737227042</t>
  </si>
  <si>
    <t>Poznámka k položce:
Přepoklad je 60 dní (2 měsíce), uchazeč (zhotovitel) si jednotkovou cenu za položku přizpůsobí vlastní době použití lešení.Tím pak odpadnou případné nároky na vícepráce a méněpráce při jiné délce pronájmu lešení.</t>
  </si>
  <si>
    <t>489,42*60 'Přepočtené koeficientem množství</t>
  </si>
  <si>
    <t>9</t>
  </si>
  <si>
    <t>941111831</t>
  </si>
  <si>
    <t>Demontáž lešení řadového trubkového lehkého pracovního s podlahami s provozním zatížením tř. 3 do 200 kg/m2 šířky tř. W12 přes 1,2 do 1,5 m, výšky do 10 m</t>
  </si>
  <si>
    <t>114573586</t>
  </si>
  <si>
    <t>96</t>
  </si>
  <si>
    <t>Bourání konstrukcí</t>
  </si>
  <si>
    <t>10</t>
  </si>
  <si>
    <t>734191823</t>
  </si>
  <si>
    <t>Demontáž přírub odříznutí příruby bez rozpojení, přírubového spoje přes 100 do DN 150</t>
  </si>
  <si>
    <t>kus</t>
  </si>
  <si>
    <t>-440509068</t>
  </si>
  <si>
    <t>položka pro odříznutí litin.roury DN125</t>
  </si>
  <si>
    <t>čv102 - pozn.1</t>
  </si>
  <si>
    <t>11</t>
  </si>
  <si>
    <t>965042121</t>
  </si>
  <si>
    <t>Bourání mazanin betonových nebo z litého asfaltu tl. do 100 mm, plochy do 1 m2</t>
  </si>
  <si>
    <t>m3</t>
  </si>
  <si>
    <t>1853835898</t>
  </si>
  <si>
    <t>TZ a čv102 - pozn.4</t>
  </si>
  <si>
    <t>"mazanina na žb trámech atiky"0,3*0,05*29,8*2</t>
  </si>
  <si>
    <t>12</t>
  </si>
  <si>
    <t>964011231</t>
  </si>
  <si>
    <t>Vybourání železobetonových prefabrikovaných překladů uložených ve zdivu, délky do 3 m, hmotnosti do 150 kg/m</t>
  </si>
  <si>
    <t>-907589655</t>
  </si>
  <si>
    <t>použita tato položka z důvodu předpokladu prefabrikátu</t>
  </si>
  <si>
    <t>čv102 - pozn.4</t>
  </si>
  <si>
    <t>"výměra dle čv102 vč.om.z důvodu tonáže suti"0,3*0,225*3*10*2</t>
  </si>
  <si>
    <t>13</t>
  </si>
  <si>
    <t>985221021</t>
  </si>
  <si>
    <t>Postupné rozebírání zdiva pro další použití cihelného, objemu do 1 m3</t>
  </si>
  <si>
    <t>2143701232</t>
  </si>
  <si>
    <t>použita tato položka pro rozebrání cihel.pilířů (ne bourání), rozebrání do suti</t>
  </si>
  <si>
    <t>"výměra dle čv102 vč.om.z důvodu tonáže suti"0,3*0,6*0,5*9*2+0,19*0,3*4</t>
  </si>
  <si>
    <t>14</t>
  </si>
  <si>
    <t>967023692</t>
  </si>
  <si>
    <t>Přisekání (špicování) ploch kamenných nebo jiných s tvrdým povrchem pro nové povrchové vrstvy, plochy do 2 m2</t>
  </si>
  <si>
    <t>1220756084</t>
  </si>
  <si>
    <t>položka pro odsekání obetonování dřev.fošny u okapu vč.odstranění fošny</t>
  </si>
  <si>
    <t>čv102</t>
  </si>
  <si>
    <t>0,5*2,4*10*2</t>
  </si>
  <si>
    <t>985131211</t>
  </si>
  <si>
    <t>Očištění ploch stěn, rubu kleneb a podlah tryskání pískem sušeným</t>
  </si>
  <si>
    <t>1287844506</t>
  </si>
  <si>
    <t>položka pro mechan.očištění beton.podkladu střechy s odstraněním nesoudržných částí</t>
  </si>
  <si>
    <t>uchazeč zde ocení vlastní způsob tohoto provedení</t>
  </si>
  <si>
    <t>"střecha"29,8*12,36</t>
  </si>
  <si>
    <t>"vrch atik"12,36*0,3+10,31*0,35+2,05*0,3</t>
  </si>
  <si>
    <t>16</t>
  </si>
  <si>
    <t>978015391</t>
  </si>
  <si>
    <t>Otlučení vápenných nebo vápenocementových omítek vnějších ploch s vyškrabáním spar a s očištěním zdiva stupně členitosti 1 a 2, v rozsahu přes 80 do 100 %</t>
  </si>
  <si>
    <t>-584586823</t>
  </si>
  <si>
    <t>997</t>
  </si>
  <si>
    <t>Přesun sutě</t>
  </si>
  <si>
    <t>17</t>
  </si>
  <si>
    <t>997013112</t>
  </si>
  <si>
    <t>Vnitrostaveništní doprava suti a vybouraných hmot vodorovně do 50 m svisle s použitím mechanizace pro budovy a haly výšky přes 6 do 9 m</t>
  </si>
  <si>
    <t>t</t>
  </si>
  <si>
    <t>642519671</t>
  </si>
  <si>
    <t>Poznámka k položce:
Tonáž suti obsahuje také písek z tryskání o hm.18,06t. Pokud nebude tryskáno, tak se tato tonáž odečte.</t>
  </si>
  <si>
    <t>18</t>
  </si>
  <si>
    <t>997013501</t>
  </si>
  <si>
    <t>Odvoz suti a vybouraných hmot na skládku nebo meziskládku se složením, na vzdálenost do 1 km</t>
  </si>
  <si>
    <t>-2045528890</t>
  </si>
  <si>
    <t>Poznámka k položce:
Uchazeč zohlední skutečnou dopravní vzdálenost na skládku v jednotkové ceně bez dalších nároků na vícepráce a méněpráce plynoucí z jiné vzdálenosti skládky než je uvažováno (15km).</t>
  </si>
  <si>
    <t>19</t>
  </si>
  <si>
    <t>997013509</t>
  </si>
  <si>
    <t>Odvoz suti a vybouraných hmot na skládku nebo meziskládku se složením, na vzdálenost Příplatek k ceně za každý další i započatý 1 km přes 1 km</t>
  </si>
  <si>
    <t>-486979259</t>
  </si>
  <si>
    <t>49,138*14 'Přepočtené koeficientem množství</t>
  </si>
  <si>
    <t>20</t>
  </si>
  <si>
    <t>997013801</t>
  </si>
  <si>
    <t>Poplatek za uložení stavebního odpadu na skládce (skládkovné) z prostého betonu zatříděného do Katalogu odpadů pod kódem 170 101</t>
  </si>
  <si>
    <t>1674201793</t>
  </si>
  <si>
    <t>Poznámka k položce:
Odpad z HSV.</t>
  </si>
  <si>
    <t>997013831</t>
  </si>
  <si>
    <t>Poplatek za uložení stavebního odpadu na skládce (skládkovné) směsného stavebního a demoličního zatříděného do Katalogu odpadů pod kódem 170 904</t>
  </si>
  <si>
    <t>-1610963250</t>
  </si>
  <si>
    <t>Poznámka k položce:
Odpad z PSV.</t>
  </si>
  <si>
    <t>998</t>
  </si>
  <si>
    <t>Přesun hmot</t>
  </si>
  <si>
    <t>22</t>
  </si>
  <si>
    <t>998011002</t>
  </si>
  <si>
    <t>Přesun hmot pro budovy občanské výstavby, bydlení, výrobu a služby s nosnou svislou konstrukcí zděnou z cihel, tvárnic nebo kamene vodorovná dopravní vzdálenost do 100 m pro budovy výšky přes 6 do 12 m</t>
  </si>
  <si>
    <t>-134396307</t>
  </si>
  <si>
    <t>Poznámka k položce:
Tonáž obsahuje také písek z tryskání o hm.18,06t. Pokud nebude tryskáno, tak se tato tonáž odečte.</t>
  </si>
  <si>
    <t>PSV</t>
  </si>
  <si>
    <t>Práce a dodávky PSV</t>
  </si>
  <si>
    <t>712</t>
  </si>
  <si>
    <t>Povlakové krytiny</t>
  </si>
  <si>
    <t>23</t>
  </si>
  <si>
    <t>712300833</t>
  </si>
  <si>
    <t>Odstranění ze střech plochých do 10° krytiny povlakové třívrstvé</t>
  </si>
  <si>
    <t>2088893821</t>
  </si>
  <si>
    <t>použita tato položka z důvodu tl.cca 20mm</t>
  </si>
  <si>
    <t>ss</t>
  </si>
  <si>
    <t>29,8*12,36-0,6*0,3*9*2-0,19*0,3*4</t>
  </si>
  <si>
    <t>24</t>
  </si>
  <si>
    <t>712300834</t>
  </si>
  <si>
    <t>Odstranění ze střech plochých do 10° krytiny povlakové Příplatek k ceně - 0833 za každou další vrstvu</t>
  </si>
  <si>
    <t>-1282562154</t>
  </si>
  <si>
    <t>"4.vrstva"29,8*12,36-0,6*0,3*9*2-0,19*0,3*4</t>
  </si>
  <si>
    <t>25</t>
  </si>
  <si>
    <t>712300845</t>
  </si>
  <si>
    <t>Odstranění ze střech plochých do 10° doplňků ventilační hlavice</t>
  </si>
  <si>
    <t>1962674460</t>
  </si>
  <si>
    <t>"větr.komínky pr.70mm"40</t>
  </si>
  <si>
    <t>26</t>
  </si>
  <si>
    <t>712311101</t>
  </si>
  <si>
    <t>Provedení povlakové krytiny střech plochých do 10° natěradly a tmely za studena nátěrem lakem penetračním nebo asfaltovým</t>
  </si>
  <si>
    <t>1212174198</t>
  </si>
  <si>
    <t>"pod parotěs"29,8*12,36</t>
  </si>
  <si>
    <t>27</t>
  </si>
  <si>
    <t>M</t>
  </si>
  <si>
    <t>111631500</t>
  </si>
  <si>
    <t>lak asfaltový penetrační</t>
  </si>
  <si>
    <t>32</t>
  </si>
  <si>
    <t>-1133019480</t>
  </si>
  <si>
    <t>368,328*0,0003 'Přepočtené koeficientem množství</t>
  </si>
  <si>
    <t>28</t>
  </si>
  <si>
    <t>712341559</t>
  </si>
  <si>
    <t>Provedení povlakové krytiny střech plochých do 10° pásy přitavením NAIP v plné ploše</t>
  </si>
  <si>
    <t>-2100530957</t>
  </si>
  <si>
    <t>29</t>
  </si>
  <si>
    <t>712811101</t>
  </si>
  <si>
    <t>Provedení povlakové krytiny střech samostatným vytažením izolačního povlaku za studena na konstrukce převyšující úroveň střechy, nátěrem penetračním</t>
  </si>
  <si>
    <t>-694476784</t>
  </si>
  <si>
    <t>čv103 , TZ</t>
  </si>
  <si>
    <t>čv103,104</t>
  </si>
  <si>
    <t>"vytažení parotěsu přes XPS u okapu, na XPS se netaví, taví se na MAP a OSB"29,8*0,1*2</t>
  </si>
  <si>
    <t>30</t>
  </si>
  <si>
    <t>2091270396</t>
  </si>
  <si>
    <t>22,808*0,00035 'Přepočtené koeficientem množství</t>
  </si>
  <si>
    <t>31</t>
  </si>
  <si>
    <t>712841559</t>
  </si>
  <si>
    <t>Provedení povlakové krytiny střech samostatným vytažením izolačního povlaku pásy přitavením na konstrukce převyšující úroveň střechy, NAIP</t>
  </si>
  <si>
    <t>452403013</t>
  </si>
  <si>
    <t>"vytažení parotěsu přes XPS u okapu, na XPS se netaví, taví se na MAP a OSB"29,8*0,4*2</t>
  </si>
  <si>
    <t>712map</t>
  </si>
  <si>
    <t>pás asfaltovaný modifikovaný SBS pes(sklo) rohož s AL folií separační posyp - dodávka</t>
  </si>
  <si>
    <t>-567241309</t>
  </si>
  <si>
    <t>sn*1,15</t>
  </si>
  <si>
    <t>a*1,2</t>
  </si>
  <si>
    <t>"vytažení parotěsu přes XPS u okapu, na XPS se netaví, taví se na MAP a OSB"29,8*0,4*2*1,2</t>
  </si>
  <si>
    <t>33</t>
  </si>
  <si>
    <t>712331111</t>
  </si>
  <si>
    <t>Provedení povlakové krytiny střech plochých do 10° pásy na sucho podkladní samolepící asfaltový pás</t>
  </si>
  <si>
    <t>-811083181</t>
  </si>
  <si>
    <t>"vodorovný vč.atiky"30,45*12,36</t>
  </si>
  <si>
    <t>"svislý - vytažení na atiku"(0,2+0,5)/2*12,36*2</t>
  </si>
  <si>
    <t>34</t>
  </si>
  <si>
    <t>628662800</t>
  </si>
  <si>
    <t xml:space="preserve">pás asfaltový modifikovaný za studena samolepící  tl. 3 mm na polystyren</t>
  </si>
  <si>
    <t>1396618122</t>
  </si>
  <si>
    <t>přesná specifikace materiálu viz.TZ a čv103,104</t>
  </si>
  <si>
    <t>"vodorovný vč.atiky"30,45*12,36*1,15</t>
  </si>
  <si>
    <t>"svislý - vytažení na atiku"(0,2+0,5)/2*12,36*2*1,2</t>
  </si>
  <si>
    <t>35</t>
  </si>
  <si>
    <t>433600111</t>
  </si>
  <si>
    <t>do ceny započítat provedení dle detailů čv103,104</t>
  </si>
  <si>
    <t>"krycí vrstva s posypem vodorovná vč.atiky"30,45*12,36</t>
  </si>
  <si>
    <t>36</t>
  </si>
  <si>
    <t>1242657315</t>
  </si>
  <si>
    <t>37</t>
  </si>
  <si>
    <t>628522560</t>
  </si>
  <si>
    <t>pásy s modifikovaným asfaltem tl. 4,2 mm vložka polyesterové rouno barevný minerální hrubozrnný posyp</t>
  </si>
  <si>
    <t>-1706515267</t>
  </si>
  <si>
    <t>"krycí vrstva s posypem vodorovná vč.atiky"30,45*12,36*1,15</t>
  </si>
  <si>
    <t>38</t>
  </si>
  <si>
    <t>712998201</t>
  </si>
  <si>
    <t>Provedení povlakové krytiny střech - ostatní práce montáž odvodňovacího prvku nouzového atikového přepadu z PVC na dešťovou vodu do DN 70</t>
  </si>
  <si>
    <t>-390066735</t>
  </si>
  <si>
    <t>39</t>
  </si>
  <si>
    <t>712O1</t>
  </si>
  <si>
    <t>O1 - signalizační přepad PVC DN50 s bitumen.manžetou - dodávka</t>
  </si>
  <si>
    <t>672936622</t>
  </si>
  <si>
    <t>40</t>
  </si>
  <si>
    <t>712pp</t>
  </si>
  <si>
    <t>Plastová přechodka na litin.potrubí DN125 pro plast.ventil.hlavici - d,m vč.nerez spony</t>
  </si>
  <si>
    <t>502739441</t>
  </si>
  <si>
    <t>čv103 - pozn.1</t>
  </si>
  <si>
    <t>"cena vč.opracování prostupu skrz MAP"2</t>
  </si>
  <si>
    <t>41</t>
  </si>
  <si>
    <t>721273153</t>
  </si>
  <si>
    <t>Ventilační hlavice z polypropylenu (PP) DN 110</t>
  </si>
  <si>
    <t>900353748</t>
  </si>
  <si>
    <t>42</t>
  </si>
  <si>
    <t>998712102</t>
  </si>
  <si>
    <t>Přesun hmot pro povlakové krytiny stanovený z hmotnosti přesunovaného materiálu vodorovná dopravní vzdálenost do 50 m v objektech výšky přes 6 do 12 m</t>
  </si>
  <si>
    <t>-883408917</t>
  </si>
  <si>
    <t>713</t>
  </si>
  <si>
    <t>Izolace tepelné</t>
  </si>
  <si>
    <t>43</t>
  </si>
  <si>
    <t>713140831</t>
  </si>
  <si>
    <t>Odstranění tepelné izolace běžných stavebních konstrukcí z rohoží, pásů, dílců, desek, bloků střech plochých nadstřešních izolací připevněných šrouby z vláknitých materiálů, tloušťky izolace do 100 mm</t>
  </si>
  <si>
    <t>-536988532</t>
  </si>
  <si>
    <t>čv102 - skladba stř.pláště A</t>
  </si>
  <si>
    <t>"heraklit 5cm"ss</t>
  </si>
  <si>
    <t>44</t>
  </si>
  <si>
    <t>713140821</t>
  </si>
  <si>
    <t>Odstranění tepelné izolace běžných stavebních konstrukcí z rohoží, pásů, dílců, desek, bloků střech plochých nadstřešních izolací volně položených z polystyrenu, tloušťka izolace do 100 mm</t>
  </si>
  <si>
    <t>-480395150</t>
  </si>
  <si>
    <t>"eps 5cm"ss</t>
  </si>
  <si>
    <t>"odpočet okap.hrany"-0,5*2,4*10*2</t>
  </si>
  <si>
    <t>45</t>
  </si>
  <si>
    <t>713131141</t>
  </si>
  <si>
    <t>Montáž tepelné izolace stěn rohožemi, pásy, deskami, dílci, bloky (izolační materiál ve specifikaci) lepením celoplošně</t>
  </si>
  <si>
    <t>2046221057</t>
  </si>
  <si>
    <t>"vnitřek atik dle TZ"a</t>
  </si>
  <si>
    <t>46</t>
  </si>
  <si>
    <t>28376404</t>
  </si>
  <si>
    <t>deska z polystyrénu XPS, hrana rovná a strukturovaný povrch λ=0,033 m3</t>
  </si>
  <si>
    <t>1079491276</t>
  </si>
  <si>
    <t>a*0,1</t>
  </si>
  <si>
    <t>1,685*1,02 'Přepočtené koeficientem množství</t>
  </si>
  <si>
    <t>47</t>
  </si>
  <si>
    <t>713141131</t>
  </si>
  <si>
    <t>Montáž tepelné izolace střech plochých rohožemi, pásy, deskami, dílci, bloky (izolační materiál ve specifikaci) přilepenými za studena zplna, jednovrstvá</t>
  </si>
  <si>
    <t>-1895157034</t>
  </si>
  <si>
    <t>čv 106</t>
  </si>
  <si>
    <t>položka pro lepení desek EPS na MAP (EPS) pro krajovou oblast F</t>
  </si>
  <si>
    <t>"dvě vrstvy"(1,26*29,8*2+1,24*9,04*2)*2</t>
  </si>
  <si>
    <t>položka pro lepení desek XPS na MAP pro krajovou oblast F</t>
  </si>
  <si>
    <t>"jedna vrstva"0,4*29,8*2</t>
  </si>
  <si>
    <t>48</t>
  </si>
  <si>
    <t>713141135</t>
  </si>
  <si>
    <t>Montáž tepelné izolace střech plochých rohožemi, pásy, deskami, dílci, bloky (izolační materiál ve specifikaci) přilepenými za studena bodově, jednovrstvá</t>
  </si>
  <si>
    <t>-1353349190</t>
  </si>
  <si>
    <t>čv106</t>
  </si>
  <si>
    <t>položka pro lepení desek EPS na MAP (EPS) pro vnitřní oblast H</t>
  </si>
  <si>
    <t>"dvě vrstvy"27,32*9,04*2</t>
  </si>
  <si>
    <t>49</t>
  </si>
  <si>
    <t>283723160</t>
  </si>
  <si>
    <t>deska EPS 100 pro trvalé zatížení v tlaku (max. 2000 kg/m2) tl 140mm</t>
  </si>
  <si>
    <t>1424274728</t>
  </si>
  <si>
    <t>688,976*1,02 'Přepočtené koeficientem množství</t>
  </si>
  <si>
    <t>50</t>
  </si>
  <si>
    <t>283764080</t>
  </si>
  <si>
    <t xml:space="preserve">deska z polystyrénu XPS s pevností 500 kPa, hrana polodrážková λ=0,035  m3</t>
  </si>
  <si>
    <t>-1689661877</t>
  </si>
  <si>
    <t>"jedna vrstva"0,2*0,4*29,8*2</t>
  </si>
  <si>
    <t>4,768*1,02 'Přepočtené koeficientem množství</t>
  </si>
  <si>
    <t>51</t>
  </si>
  <si>
    <t>713141211</t>
  </si>
  <si>
    <t>Montáž tepelné izolace střech plochých atikovými klíny kladenými volně</t>
  </si>
  <si>
    <t>-1659592007</t>
  </si>
  <si>
    <t>"do ceny započítat případnou ochranu klínu pomocí např.pásu lepenky při natavování AP" 12,36*2</t>
  </si>
  <si>
    <t>52</t>
  </si>
  <si>
    <t>713ak</t>
  </si>
  <si>
    <t>atikový klín EPS 100S - dodávka</t>
  </si>
  <si>
    <t>-1742776557</t>
  </si>
  <si>
    <t>24,72*1,02 'Přepočtené koeficientem množství</t>
  </si>
  <si>
    <t>53</t>
  </si>
  <si>
    <t>998713102</t>
  </si>
  <si>
    <t>Přesun hmot pro izolace tepelné stanovený z hmotnosti přesunovaného materiálu vodorovná dopravní vzdálenost do 50 m v objektech výšky přes 6 m do 12 m</t>
  </si>
  <si>
    <t>-118475851</t>
  </si>
  <si>
    <t>7400</t>
  </si>
  <si>
    <t>Elektroinstalace</t>
  </si>
  <si>
    <t>54</t>
  </si>
  <si>
    <t>740</t>
  </si>
  <si>
    <t>EI - d,m dle samostatného rozpočtu</t>
  </si>
  <si>
    <t>kpl</t>
  </si>
  <si>
    <t>2123270351</t>
  </si>
  <si>
    <t>762</t>
  </si>
  <si>
    <t>Konstrukce tesařské</t>
  </si>
  <si>
    <t>55</t>
  </si>
  <si>
    <t>762341270</t>
  </si>
  <si>
    <t>Bednění a laťování montáž bednění střech rovných a šikmých sklonu do 60° s vyřezáním otvorů z desek dřevotřískových nebo dřevoštěpkových na sraz</t>
  </si>
  <si>
    <t>-1830617036</t>
  </si>
  <si>
    <t>čv 104</t>
  </si>
  <si>
    <t>"první vrstva na XPS bez kotvení, pouze položení"0,4*29,8*2</t>
  </si>
  <si>
    <t>56</t>
  </si>
  <si>
    <t>607262500</t>
  </si>
  <si>
    <t>deska dřevoštěpková OSB ostrá hrana nebroušená tl 25mm</t>
  </si>
  <si>
    <t>-1395440391</t>
  </si>
  <si>
    <t>23,84*1,1 'Přepočtené koeficientem množství</t>
  </si>
  <si>
    <t>57</t>
  </si>
  <si>
    <t>762kot</t>
  </si>
  <si>
    <t>Kotvení OSB desek tl.25mm přes XPS tl.200mm do dutin.zdiva - d,m dle popisu v TZ a čv104</t>
  </si>
  <si>
    <t>kotva</t>
  </si>
  <si>
    <t>481124755</t>
  </si>
  <si>
    <t>58</t>
  </si>
  <si>
    <t>762512245</t>
  </si>
  <si>
    <t>Podlahové konstrukce podkladové montáž z desek dřevotřískových, dřevoštěpkových nebo cementotřískových na podklad dřevěný šroubováním</t>
  </si>
  <si>
    <t>-1182688354</t>
  </si>
  <si>
    <t>"druhá vrstva na první OSB"0,4*29,8*2</t>
  </si>
  <si>
    <t>59</t>
  </si>
  <si>
    <t>607262420</t>
  </si>
  <si>
    <t>deska dřevoštěpková OSB ostrá hrana nebroušená tl 15mm</t>
  </si>
  <si>
    <t>-407992076</t>
  </si>
  <si>
    <t>23,84*1,08 'Přepočtené koeficientem množství</t>
  </si>
  <si>
    <t>60</t>
  </si>
  <si>
    <t>762595001</t>
  </si>
  <si>
    <t>Spojovací prostředky podlah a podkladových konstrukcí hřebíky, vruty</t>
  </si>
  <si>
    <t>-645866863</t>
  </si>
  <si>
    <t>61</t>
  </si>
  <si>
    <t>998762102</t>
  </si>
  <si>
    <t>Přesun hmot pro konstrukce tesařské stanovený z hmotnosti přesunovaného materiálu vodorovná dopravní vzdálenost do 50 m v objektech výšky přes 6 do 12 m</t>
  </si>
  <si>
    <t>1033071035</t>
  </si>
  <si>
    <t>764</t>
  </si>
  <si>
    <t>Konstrukce klempířské</t>
  </si>
  <si>
    <t>764002811</t>
  </si>
  <si>
    <t>Demontáž klempířských konstrukcí okapového plechu do suti, v krytině povlakové</t>
  </si>
  <si>
    <t>1298843555</t>
  </si>
  <si>
    <t>"okap vč.sloupků"30,4*2</t>
  </si>
  <si>
    <t>764002841</t>
  </si>
  <si>
    <t>Demontáž klempířských konstrukcí oplechování horních ploch zdí a nadezdívek do suti</t>
  </si>
  <si>
    <t>-1286935822</t>
  </si>
  <si>
    <t>"atika"30,4*2+(12,36-0,6)*2</t>
  </si>
  <si>
    <t>64</t>
  </si>
  <si>
    <t>764002871</t>
  </si>
  <si>
    <t>Demontáž klempířských konstrukcí lemování zdí do suti</t>
  </si>
  <si>
    <t>346070362</t>
  </si>
  <si>
    <t>"okraje HI na atikách"11,76*2</t>
  </si>
  <si>
    <t>"sloupky dle detailu čv102"(0,6*2+0,3*2)*9*2+(0,19+0,3)*4</t>
  </si>
  <si>
    <t>65</t>
  </si>
  <si>
    <t>764004801</t>
  </si>
  <si>
    <t>Demontáž klempířských konstrukcí žlabu podokapního do suti</t>
  </si>
  <si>
    <t>-1479982857</t>
  </si>
  <si>
    <t>30,4*2</t>
  </si>
  <si>
    <t>66</t>
  </si>
  <si>
    <t>764004861</t>
  </si>
  <si>
    <t>Demontáž klempířských konstrukcí svodu do suti</t>
  </si>
  <si>
    <t>-1968311257</t>
  </si>
  <si>
    <t>čv102 + pohledy SO02 čv102,103</t>
  </si>
  <si>
    <t>7,8*3+4,5</t>
  </si>
  <si>
    <t>67</t>
  </si>
  <si>
    <t>76424243r</t>
  </si>
  <si>
    <t>Oplechování rovné okapové hrany z TiZn plechu rš 270 mm</t>
  </si>
  <si>
    <t>2131096685</t>
  </si>
  <si>
    <t>"K1"2*29,8</t>
  </si>
  <si>
    <t>68</t>
  </si>
  <si>
    <t>764244406</t>
  </si>
  <si>
    <t>Oplechování horních ploch zdí a nadezdívek (atik) z titanzinkového předzvětralého plechu mechanicky kotvené rš 500 mm</t>
  </si>
  <si>
    <t>-1822599432</t>
  </si>
  <si>
    <t>"K2"12,5</t>
  </si>
  <si>
    <t>"K3"2,15</t>
  </si>
  <si>
    <t>69</t>
  </si>
  <si>
    <t>76424440r</t>
  </si>
  <si>
    <t>Oplechování horních ploch zdí a nadezdívek (atik) z titanzinkového předzvětralého plechu mechanicky kotvené rš 700 mm</t>
  </si>
  <si>
    <t>317692366</t>
  </si>
  <si>
    <t>"K4"10,4</t>
  </si>
  <si>
    <t>70</t>
  </si>
  <si>
    <t>76424644r</t>
  </si>
  <si>
    <t>Oplechování rohu atiky z TiZn předzvětralého plechu rš 200 mm</t>
  </si>
  <si>
    <t>-1908688705</t>
  </si>
  <si>
    <t>"K5"4*0,5</t>
  </si>
  <si>
    <t>71</t>
  </si>
  <si>
    <t>764041422</t>
  </si>
  <si>
    <t>Dilatační lišta z titanzinkového předzvětralého plechu připojovací, včetně tmelení rš 120 mm</t>
  </si>
  <si>
    <t>67734753</t>
  </si>
  <si>
    <t>"K6"10,4</t>
  </si>
  <si>
    <t>72</t>
  </si>
  <si>
    <t>76454140r</t>
  </si>
  <si>
    <t>Žlab podokapní z titanzinkového předzvětralého plechu včetně háků a čel půlkruhový rš 360 mm</t>
  </si>
  <si>
    <t>649335807</t>
  </si>
  <si>
    <t>"K7"2*30</t>
  </si>
  <si>
    <t>73</t>
  </si>
  <si>
    <t>764548423</t>
  </si>
  <si>
    <t>Svod z titanzinkového předzvětralého plechu včetně objímek, kolen a odskoků kruhový, průměru 100 mm</t>
  </si>
  <si>
    <t>580922587</t>
  </si>
  <si>
    <t>"K8"3*7,8</t>
  </si>
  <si>
    <t>"K9"4,5</t>
  </si>
  <si>
    <t>74</t>
  </si>
  <si>
    <t>764011443</t>
  </si>
  <si>
    <t>Podkladní plech z pozinkovaného plechu tloušťky 1,0 mm pro TiZn rš 250 mm</t>
  </si>
  <si>
    <t>-1002692265</t>
  </si>
  <si>
    <t>připojovací lišta pro oplech.atiky</t>
  </si>
  <si>
    <t>"K10,11"3*12,4+2,1</t>
  </si>
  <si>
    <t>75</t>
  </si>
  <si>
    <t>998764102</t>
  </si>
  <si>
    <t>Přesun hmot pro konstrukce klempířské stanovený z hmotnosti přesunovaného materiálu vodorovná dopravní vzdálenost do 50 m v objektech výšky přes 6 do 12 m</t>
  </si>
  <si>
    <t>-901722081</t>
  </si>
  <si>
    <t>767</t>
  </si>
  <si>
    <t>Konstrukce zámečnické</t>
  </si>
  <si>
    <t>76</t>
  </si>
  <si>
    <t>767zs</t>
  </si>
  <si>
    <t xml:space="preserve">Střešní záchytný systém - d,m vč.revize a výrobní dokumentace </t>
  </si>
  <si>
    <t>-1439593704</t>
  </si>
  <si>
    <t>Cena obsahuje:</t>
  </si>
  <si>
    <t>kotvící bod délky 600mm (sevření) - 4ks</t>
  </si>
  <si>
    <t>kotvící bod délky 800mm (sevření) - 3ks</t>
  </si>
  <si>
    <t>montážní lano dl.23m</t>
  </si>
  <si>
    <t>montáž</t>
  </si>
  <si>
    <t>revizi a předání do užívání</t>
  </si>
  <si>
    <t>zapravení prostupů střeš.pláštěm - 7ks</t>
  </si>
  <si>
    <t xml:space="preserve">včetně výrobní dokumentace </t>
  </si>
  <si>
    <t>783</t>
  </si>
  <si>
    <t>Dokončovací práce - nátěry</t>
  </si>
  <si>
    <t>77</t>
  </si>
  <si>
    <t>783000123</t>
  </si>
  <si>
    <t>Zakrývání konstrukcí včetně pozdějšího odkrytí konstrukcí nebo prvků položením fólie</t>
  </si>
  <si>
    <t>1589617872</t>
  </si>
  <si>
    <t>ochrana fasády, střechy</t>
  </si>
  <si>
    <t>5*1,5+1,5*1,5</t>
  </si>
  <si>
    <t>78</t>
  </si>
  <si>
    <t>581248440</t>
  </si>
  <si>
    <t xml:space="preserve">fólie pro malířské potřeby zakrývací,  25µ,  4 x 5 m</t>
  </si>
  <si>
    <t>208407465</t>
  </si>
  <si>
    <t>9,75*1,05 'Přepočtené koeficientem množství</t>
  </si>
  <si>
    <t>79</t>
  </si>
  <si>
    <t>783306801</t>
  </si>
  <si>
    <t>Odstranění nátěrů ze zámečnických konstrukcí obroušením</t>
  </si>
  <si>
    <t>-1636900603</t>
  </si>
  <si>
    <t>čv102 - pozn.5</t>
  </si>
  <si>
    <t>"žebřík"0,4*5</t>
  </si>
  <si>
    <t>80</t>
  </si>
  <si>
    <t>783301313</t>
  </si>
  <si>
    <t>Příprava podkladu zámečnických konstrukcí před provedením nátěru odmaštění odmašťovačem ředidlovým</t>
  </si>
  <si>
    <t>-2020667210</t>
  </si>
  <si>
    <t>81</t>
  </si>
  <si>
    <t>783314101</t>
  </si>
  <si>
    <t>Základní nátěr zámečnických konstrukcí jednonásobný syntetický</t>
  </si>
  <si>
    <t>-1267502627</t>
  </si>
  <si>
    <t>2*2 'Přepočtené koeficientem množství</t>
  </si>
  <si>
    <t>82</t>
  </si>
  <si>
    <t>783317101</t>
  </si>
  <si>
    <t>Krycí nátěr (email) zámečnických konstrukcí jednonásobný syntetický standardní</t>
  </si>
  <si>
    <t>-1944317261</t>
  </si>
  <si>
    <t>VRN</t>
  </si>
  <si>
    <t>Vedlejší rozpočtové náklady</t>
  </si>
  <si>
    <t>VRN1</t>
  </si>
  <si>
    <t>Průzkumné, geodetické a projektové práce</t>
  </si>
  <si>
    <t>83</t>
  </si>
  <si>
    <t>013203000</t>
  </si>
  <si>
    <t>Dokumentace stavby bez rozlišení</t>
  </si>
  <si>
    <t>…</t>
  </si>
  <si>
    <t>1024</t>
  </si>
  <si>
    <t>-454418204</t>
  </si>
  <si>
    <t>"dílenská a výrobní dokumentace, statika např.pro lešení,..."1</t>
  </si>
  <si>
    <t>Dílenská dokumentace lešení, projekt lešení stvrzený autorizovanou osobou ČKAIT, kotevní plán, výtažné zkoušky, lešenářské průkazy,</t>
  </si>
  <si>
    <t>výška lešení dle požadavků KooBOZP</t>
  </si>
  <si>
    <t>84</t>
  </si>
  <si>
    <t>013254000</t>
  </si>
  <si>
    <t>Dokumentace skutečného provedení stavby</t>
  </si>
  <si>
    <t>-1389313320</t>
  </si>
  <si>
    <t>VRN3</t>
  </si>
  <si>
    <t>Zařízení staveniště</t>
  </si>
  <si>
    <t>85</t>
  </si>
  <si>
    <t>030001000</t>
  </si>
  <si>
    <t>-1519384702</t>
  </si>
  <si>
    <t>"zřízení, provoz a zrušení zs (buňky, wc, stav.výtah případně jeřáb, vše potřebné pro realizaci díla dle uvážení zhotovitele)"1</t>
  </si>
  <si>
    <t>Zajištění oplocení stavby dle požadavku KooBOZP</t>
  </si>
  <si>
    <t>zajištění lešení proti vstupu neoprávněných osob</t>
  </si>
  <si>
    <t>"ochranné zábralí, oplocení"</t>
  </si>
  <si>
    <t>"dočasná ochrana stávajících kcí proti poškození (např. OSB + geotextílie)"</t>
  </si>
  <si>
    <t>VRN4</t>
  </si>
  <si>
    <t>Inženýrská činnost</t>
  </si>
  <si>
    <t>86</t>
  </si>
  <si>
    <t>043002000</t>
  </si>
  <si>
    <t>Zkoušky a ostatní měření</t>
  </si>
  <si>
    <t>-855540347</t>
  </si>
  <si>
    <t>"odtrhové zkoušky, atd."1</t>
  </si>
  <si>
    <t>87</t>
  </si>
  <si>
    <t>045002000</t>
  </si>
  <si>
    <t>Kompletační a koordinační činnost</t>
  </si>
  <si>
    <t>-452531247</t>
  </si>
  <si>
    <t>"např. koordinace instalací, fotodokumentace stáv.stavu, sledování případných trhlin kcí terčíky atd."1</t>
  </si>
  <si>
    <t>vypracování a předání Kontrolních a zkušebních plánů dle SOD</t>
  </si>
  <si>
    <t>Předání rizik zhotovitele a subdodavatelů KooBOZP</t>
  </si>
  <si>
    <t>Vypracování a aktualizace detailního týdenního HMG</t>
  </si>
  <si>
    <t>dodání všech dokladů dle SOD</t>
  </si>
  <si>
    <t>VRN7</t>
  </si>
  <si>
    <t>Provozní vlivy</t>
  </si>
  <si>
    <t>88</t>
  </si>
  <si>
    <t>070001000</t>
  </si>
  <si>
    <t>-1528952033</t>
  </si>
  <si>
    <t>např. omezený přístup vlivem investora, třetích osob</t>
  </si>
  <si>
    <t>ztížený pohyb vozidel v centrech měst</t>
  </si>
  <si>
    <t>po</t>
  </si>
  <si>
    <t>palubk ost</t>
  </si>
  <si>
    <t>4,8</t>
  </si>
  <si>
    <t>ps</t>
  </si>
  <si>
    <t>palubk stěna</t>
  </si>
  <si>
    <t>6,24</t>
  </si>
  <si>
    <t>sd</t>
  </si>
  <si>
    <t>střecha dílny</t>
  </si>
  <si>
    <t>76,5</t>
  </si>
  <si>
    <t>02 - Výměna okenních výplní</t>
  </si>
  <si>
    <t xml:space="preserve">    3 - Svislé a kompletní konstrukce</t>
  </si>
  <si>
    <t xml:space="preserve">    61 - Úprava povrchů vnitřních</t>
  </si>
  <si>
    <t xml:space="preserve">    95 - Různé dokončovací konstrukce a práce pozemních staveb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</si>
  <si>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</si>
  <si>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</si>
  <si>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</si>
  <si>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 xml:space="preserve">    787 - Dokončovací práce - zasklívání</t>
  </si>
  <si>
    <t>Svislé a kompletní konstrukce</t>
  </si>
  <si>
    <t>311272231</t>
  </si>
  <si>
    <t>Zdivo z pórobetonových tvárnic na tenké maltové lože, tl. zdiva 300 mm pevnost tvárnic přes P2 do P4, objemová hmotnost přes 450 do 600 kg/m3 hladkých</t>
  </si>
  <si>
    <t>-164537137</t>
  </si>
  <si>
    <t>čv106 - pozn.5</t>
  </si>
  <si>
    <t>2,1*2*2</t>
  </si>
  <si>
    <t>342291121</t>
  </si>
  <si>
    <t>Ukotvení příček plochými kotvami, do konstrukce cihelné</t>
  </si>
  <si>
    <t>1688077842</t>
  </si>
  <si>
    <t>položka pro ukotvení vyzdívky parapetu</t>
  </si>
  <si>
    <t>2*2*2</t>
  </si>
  <si>
    <t>Úprava povrchů vnitřních</t>
  </si>
  <si>
    <t>612131121</t>
  </si>
  <si>
    <t>Podkladní a spojovací vrstva vnitřních omítaných ploch penetrace akrylát-silikonová nanášená ručně stěn</t>
  </si>
  <si>
    <t>-1883147288</t>
  </si>
  <si>
    <t>612322141</t>
  </si>
  <si>
    <t>Omítka vápenocementová lehčená vnitřních ploch nanášená ručně dvouvrstvá, tloušťky jádrové omítky do 10 mm a tloušťky štuku do 3 mm štuková svislých konstrukcí stěn</t>
  </si>
  <si>
    <t>-1825298884</t>
  </si>
  <si>
    <t>os</t>
  </si>
  <si>
    <t>612322191</t>
  </si>
  <si>
    <t>Omítka vápenocementová lehčená vnitřních ploch nanášená ručně Příplatek k cenám za každých dalších i započatých 5 mm tloušťky omítky přes 10 mm stěn</t>
  </si>
  <si>
    <t>1495693917</t>
  </si>
  <si>
    <t>612325302</t>
  </si>
  <si>
    <t>Vápenocementová omítka ostění nebo nadpraží štuková</t>
  </si>
  <si>
    <t>2081122826</t>
  </si>
  <si>
    <t>čv105,106</t>
  </si>
  <si>
    <t>0,2*(2,1+3,1*2)*2</t>
  </si>
  <si>
    <t>0,2*(2,1+5,1*2)*10</t>
  </si>
  <si>
    <t>0,2*(1,5+1,5*2)+0,2*(1,5+1,6*2)</t>
  </si>
  <si>
    <t>oo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</si>
  <si>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</si>
  <si>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</si>
  <si>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297252318</t>
  </si>
  <si>
    <t>vnitřní omítky kolem rámu nových oken</t>
  </si>
  <si>
    <t>(2,1+3,1*2)*2</t>
  </si>
  <si>
    <t>(2,1+5,1*2)*10</t>
  </si>
  <si>
    <t>590514760</t>
  </si>
  <si>
    <t>profil okenní začišťovací se sklovláknitou armovací tkaninou 9 mm/2,4 m</t>
  </si>
  <si>
    <t>-600357176</t>
  </si>
  <si>
    <t>139,6*1,05 'Přepočtené koeficientem množství</t>
  </si>
  <si>
    <t>629991011</t>
  </si>
  <si>
    <t>Zakrytí vnějších ploch před znečištěním včetně pozdějšího odkrytí výplní otvorů a svislých ploch fólií přilepenou lepící páskou</t>
  </si>
  <si>
    <t>-2040401698</t>
  </si>
  <si>
    <t>2,1*3,1*2+2,1*5,1*10+1,5*1,5+1,5*1,6</t>
  </si>
  <si>
    <t>622131121</t>
  </si>
  <si>
    <t>Podkladní a spojovací vrstva vnějších omítaných ploch penetrace akrylát-silikonová nanášená ručně stěn</t>
  </si>
  <si>
    <t>502141092</t>
  </si>
  <si>
    <t>6*2 'Přepočtené koeficientem množství</t>
  </si>
  <si>
    <t>622322111</t>
  </si>
  <si>
    <t>Omítka vápenocementová lehčená vnějších ploch nanášená ručně jednovrstvá, tloušťky do 15 mm hrubá zatřená stěn</t>
  </si>
  <si>
    <t>367803489</t>
  </si>
  <si>
    <t>2,5*(2+0,4)</t>
  </si>
  <si>
    <t>622322191</t>
  </si>
  <si>
    <t>Omítka vápenocementová lehčená vnějších ploch nanášená ručně Příplatek k cenám za každých dalších i započatých 5 mm tloušťky omítky přes 15 mm stěn</t>
  </si>
  <si>
    <t>-969847542</t>
  </si>
  <si>
    <t>1334503541</t>
  </si>
  <si>
    <t>-1149148766</t>
  </si>
  <si>
    <t>Poznámka k položce:
Povrch hladký.</t>
  </si>
  <si>
    <t>619995001</t>
  </si>
  <si>
    <t>Začištění omítek (s dodáním hmot) kolem oken, dveří, podlah, obkladů apod.</t>
  </si>
  <si>
    <t>1798511706</t>
  </si>
  <si>
    <t>začištění vnější omítky kolem rámu nových oken</t>
  </si>
  <si>
    <t>783206062</t>
  </si>
  <si>
    <t>pod venkovní parapety</t>
  </si>
  <si>
    <t>2,1*12+1,5*2</t>
  </si>
  <si>
    <t>631311124</t>
  </si>
  <si>
    <t>Mazanina z betonu prostého bez zvýšených nároků na prostředí tl. přes 80 do 120 mm tř. C 16/20</t>
  </si>
  <si>
    <t>-1819510848</t>
  </si>
  <si>
    <t>"vyrovnání parapetu"0,2*0,1*2,1*12+0,2*0,1*1,5*2</t>
  </si>
  <si>
    <t>631351101</t>
  </si>
  <si>
    <t>Bednění v podlahách rýh a hran zřízení</t>
  </si>
  <si>
    <t>45748972</t>
  </si>
  <si>
    <t>"vyrovnání parapetu"0,1*2,1*12+0,1*1,5*2</t>
  </si>
  <si>
    <t>631351102</t>
  </si>
  <si>
    <t>Bednění v podlahách rýh a hran odstranění</t>
  </si>
  <si>
    <t>-749672794</t>
  </si>
  <si>
    <t>946112115</t>
  </si>
  <si>
    <t>Montáž pojízdných věží trubkových nebo dílcových s maximálním zatížením podlahy do 200 kg/m2 šířky přes 0,9 do 1,6 m, délky do 3,2 m, výšky přes 4,5 m do 5,5 m</t>
  </si>
  <si>
    <t>-901030790</t>
  </si>
  <si>
    <t>Poznámka k položce:
Přepoklad je 2 věže, uchazeč (zhotovitel) si jednotkovou cenu za položku přizpůsobí vlastnímu způsobu zajištění práce ve výškách.Tím pak odpadnou případné nároky na vícepráce a méněpráce při použití jiných zařízení a jiného počtu případných věží.</t>
  </si>
  <si>
    <t>946112215</t>
  </si>
  <si>
    <t>Montáž pojízdných věží trubkových nebo dílcových s maximálním zatížením podlahy do 200 kg/m2 Příplatek za první a každý další den použití pojízdného lešení k ceně -2115</t>
  </si>
  <si>
    <t>145169289</t>
  </si>
  <si>
    <t>Poznámka k položce:
Přepoklad je 30 dní (1 měsíc), uchazeč (zhotovitel) si jednotkovou cenu za položku přizpůsobí vlastní době použití lešení.Tím pak odpadnou případné nároky na vícepráce a méněpráce při jiné délce pronájmu lešení.</t>
  </si>
  <si>
    <t>2*30 'Přepočtené koeficientem množství</t>
  </si>
  <si>
    <t>946111815</t>
  </si>
  <si>
    <t>Demontáž pojízdných věží trubkových nebo dílcových s maximálním zatížením podlahy do 200 kg/m2 šířky od 0,6 do 0,9 m, délky do 3,2 m, výšky přes 4,5 m do 5,5 m</t>
  </si>
  <si>
    <t>1318808736</t>
  </si>
  <si>
    <t>95</t>
  </si>
  <si>
    <t>Různé dokončovací konstrukce a práce pozemních staveb</t>
  </si>
  <si>
    <t>95bk</t>
  </si>
  <si>
    <t>Deska s basketbalovým košem - dmtž, uskladnění, zpět.mtž</t>
  </si>
  <si>
    <t>ks</t>
  </si>
  <si>
    <t>769283281</t>
  </si>
  <si>
    <t>čv102,103 - pozn.5</t>
  </si>
  <si>
    <t>95O7</t>
  </si>
  <si>
    <t>O7 - ochranná síť do okna PA/40/4mm bílá 2400x5100mm - d,m dle popisu ve výpisu prvků vč.příslušenství</t>
  </si>
  <si>
    <t>-851012558</t>
  </si>
  <si>
    <t>95O8</t>
  </si>
  <si>
    <t>O8 - ochranná síť do okna PA/40/4mm bílá 2400x3100mm - d,m dle popisu ve výpisu prvků vč.příslušenství</t>
  </si>
  <si>
    <t>-831404819</t>
  </si>
  <si>
    <t>962081131</t>
  </si>
  <si>
    <t>Bourání zdiva příček nebo vybourání otvorů ze skleněných tvárnic, tl. do 100 mm</t>
  </si>
  <si>
    <t>-292726268</t>
  </si>
  <si>
    <t>čv102,103-pozn.4</t>
  </si>
  <si>
    <t>2,05*5*(6+6)</t>
  </si>
  <si>
    <t>968019571</t>
  </si>
  <si>
    <t>Vybourání prefabrikovaných betonových okenních rámů včetně vyvěšení křídel, plochy přes 4 m2</t>
  </si>
  <si>
    <t>-1282985115</t>
  </si>
  <si>
    <t>Poznámka k položce:
Tato položka je použita pro ocenění vybourání obetonování luxferových oken vč.vyřezání kotev.trnů (přibližně stejná pracnost a tonáž suti).</t>
  </si>
  <si>
    <t>2,1*5,1*(6+6)</t>
  </si>
  <si>
    <t>968062376</t>
  </si>
  <si>
    <t>Vybourání dřevěných rámů oken s křídly, dveřních zárubní, vrat, stěn, ostění nebo obkladů rámů oken s křídly zdvojených, plochy do 4 m2</t>
  </si>
  <si>
    <t>-1758284275</t>
  </si>
  <si>
    <t>čv103 - pozn.6,7</t>
  </si>
  <si>
    <t>1,5*1,5+1,5*1,6</t>
  </si>
  <si>
    <t>771551810</t>
  </si>
  <si>
    <t>Demontáž podlah z dlaždic teracových kladených do malty</t>
  </si>
  <si>
    <t>497832447</t>
  </si>
  <si>
    <t>Poznámka k položce:
Položka pro vybourání terac.parapetů.</t>
  </si>
  <si>
    <t>0,2*(1,5+1,5)</t>
  </si>
  <si>
    <t>978013191</t>
  </si>
  <si>
    <t>Otlučení vápenných nebo vápenocementových omítek vnitřních ploch stěn s vyškrabáním spar, s očištěním zdiva, v rozsahu přes 50 do 100 %</t>
  </si>
  <si>
    <t>-1786222875</t>
  </si>
  <si>
    <t>čv102,103</t>
  </si>
  <si>
    <t>"ostění a nadpraží"0,2*(2,1+5,1*2)*12+0,2*(1,5+1,5*2)+0,2*(1,5+1,6*2)</t>
  </si>
  <si>
    <t>997013211</t>
  </si>
  <si>
    <t>Vnitrostaveništní doprava suti a vybouraných hmot vodorovně do 50 m svisle ručně (nošením po schodech) pro budovy a haly výšky do 6 m</t>
  </si>
  <si>
    <t>-841464928</t>
  </si>
  <si>
    <t>430825843</t>
  </si>
  <si>
    <t>-912380983</t>
  </si>
  <si>
    <t>15,286*14 'Přepočtené koeficientem množství</t>
  </si>
  <si>
    <t>-558352785</t>
  </si>
  <si>
    <t>Poznámka k položce:
Odpad z HSV bez skla.</t>
  </si>
  <si>
    <t>997013804</t>
  </si>
  <si>
    <t>Poplatek za uložení stavebního odpadu na skládce (skládkovné) ze skla zatříděného do Katalogu odpadů pod kódem 170 202</t>
  </si>
  <si>
    <t>1400747363</t>
  </si>
  <si>
    <t>352272385</t>
  </si>
  <si>
    <t>998018001</t>
  </si>
  <si>
    <t>Přesun hmot pro budovy občanské výstavby, bydlení, výrobu a služby ruční - bez užití mechanizace vodorovná dopravní vzdálenost do 100 m pro budovy s jakoukoliv nosnou konstrukcí výšky do 6 m</t>
  </si>
  <si>
    <t>-1932686158</t>
  </si>
  <si>
    <t>Poznámka k položce:
Vzhledem k minimálním svislým přesunům hmot nad 6m (pouze omítka nadpraží) je použita tato položka (platí i pro suť).</t>
  </si>
  <si>
    <t>526480814</t>
  </si>
  <si>
    <t>čv110</t>
  </si>
  <si>
    <t>1398269663</t>
  </si>
  <si>
    <t>712300843</t>
  </si>
  <si>
    <t>Odstranění ze střech plochých do 10° zbytkového asfaltového pásu odsekáním</t>
  </si>
  <si>
    <t>-1742428351</t>
  </si>
  <si>
    <t>Poznámka k položce:
Orientačně počítáno s 10%. Skutečnost odsouhlasí TDI.</t>
  </si>
  <si>
    <t>76,5*0,1 'Přepočtené koeficientem množství</t>
  </si>
  <si>
    <t>439569236</t>
  </si>
  <si>
    <t>-1563963690</t>
  </si>
  <si>
    <t>76,5*0,0003 'Přepočtené koeficientem množství</t>
  </si>
  <si>
    <t>-723008860</t>
  </si>
  <si>
    <t>do ceny započítat případné vytažení na svisl.kce</t>
  </si>
  <si>
    <t>přesnější specifikace pásů viz.čv110</t>
  </si>
  <si>
    <t>"spodní"7,5*10,2</t>
  </si>
  <si>
    <t>"vrchní"sd</t>
  </si>
  <si>
    <t>628522640</t>
  </si>
  <si>
    <t>pásy s modifikovaným asfaltem vložka skelná tkanina minerální posyp</t>
  </si>
  <si>
    <t>712723015</t>
  </si>
  <si>
    <t>76,5*1,15 'Přepočtené koeficientem množství</t>
  </si>
  <si>
    <t>712brt3</t>
  </si>
  <si>
    <t>pás asfaltovaný modifikovaný SBS vložka PES s retardéry hoření pro Broof t3 - dodávka</t>
  </si>
  <si>
    <t>-696490364</t>
  </si>
  <si>
    <t>998712101</t>
  </si>
  <si>
    <t>Přesun hmot pro povlakové krytiny stanovený z hmotnosti přesunovaného materiálu vodorovná dopravní vzdálenost do 50 m v objektech výšky do 6 m</t>
  </si>
  <si>
    <t>-820935845</t>
  </si>
  <si>
    <t>998712181</t>
  </si>
  <si>
    <t>Přesun hmot pro povlakové krytiny stanovený z hmotnosti přesunovaného materiálu Příplatek k cenám za přesun prováděný bez použití mechanizace pro jakoukoliv výšku objektu</t>
  </si>
  <si>
    <t>-1881516113</t>
  </si>
  <si>
    <t>764002851</t>
  </si>
  <si>
    <t>Demontáž klempířských konstrukcí oplechování parapetů do suti</t>
  </si>
  <si>
    <t>-767638058</t>
  </si>
  <si>
    <t>2,1*12+1,6*2</t>
  </si>
  <si>
    <t>764246443</t>
  </si>
  <si>
    <t>Oplechování parapetů z titanzinkového předzvětralého plechu rovných celoplošně lepené, bez rohů rš 250 mm</t>
  </si>
  <si>
    <t>-1638672280</t>
  </si>
  <si>
    <t>"K1"2,1*12</t>
  </si>
  <si>
    <t>"K2"1,6*2</t>
  </si>
  <si>
    <t>764311615</t>
  </si>
  <si>
    <t>Lemování zdí z pozinkovaného plechu s povrchovou úpravou boční nebo horní rovné, střech s krytinou skládanou mimo prejzovou rš 400 mm</t>
  </si>
  <si>
    <t>-982810714</t>
  </si>
  <si>
    <t>přechod ploch.střecha x stěna</t>
  </si>
  <si>
    <t>"K3"2,4*1</t>
  </si>
  <si>
    <t>"K4"0,8*1</t>
  </si>
  <si>
    <t>998764101</t>
  </si>
  <si>
    <t>Přesun hmot pro konstrukce klempířské stanovený z hmotnosti přesunovaného materiálu vodorovná dopravní vzdálenost do 50 m v objektech výšky do 6 m</t>
  </si>
  <si>
    <t>921151442</t>
  </si>
  <si>
    <t>998764181</t>
  </si>
  <si>
    <t>Přesun hmot pro konstrukce klempířské stanovený z hmotnosti přesunovaného materiálu Příplatek k cenám za přesun prováděný bez použití mechanizace pro jakoukoliv výšku objektu</t>
  </si>
  <si>
    <t>227053391</t>
  </si>
  <si>
    <t>766</t>
  </si>
  <si>
    <t>Konstrukce truhlářské</t>
  </si>
  <si>
    <t>766411821</t>
  </si>
  <si>
    <t>Demontáž obložení stěn palubkami</t>
  </si>
  <si>
    <t>1286105993</t>
  </si>
  <si>
    <t>čv102,103 - pozn.2</t>
  </si>
  <si>
    <t>"ostění oken v.0,7m"0,7*(0,2+0,1)*2*12</t>
  </si>
  <si>
    <t>"nářaďovna"1*(0,2+0,1)*2</t>
  </si>
  <si>
    <t>"stěna dvou zazd.oken"5,2*(2-0,8)-2,1*0,7*2</t>
  </si>
  <si>
    <t>766411822</t>
  </si>
  <si>
    <t>Demontáž obložení stěn podkladových roštů</t>
  </si>
  <si>
    <t>-779345811</t>
  </si>
  <si>
    <t>766441821</t>
  </si>
  <si>
    <t>Demontáž parapetních desek dřevěných nebo plastových šířky do 300 mm délky přes 1m</t>
  </si>
  <si>
    <t>935251451</t>
  </si>
  <si>
    <t>čv102,103 - pozn.3</t>
  </si>
  <si>
    <t>6+6</t>
  </si>
  <si>
    <t>766492100</t>
  </si>
  <si>
    <t>Ostatní práce montáž dřevěného obložení ostění</t>
  </si>
  <si>
    <t>-1428969154</t>
  </si>
  <si>
    <t>čv105,106 - pozn.2</t>
  </si>
  <si>
    <t>"ostění oken v.0,7m"0,7*(0,2+0,1)*2*10</t>
  </si>
  <si>
    <t>"ostění nářaďovna"1*(0,2+0,1)*2</t>
  </si>
  <si>
    <t>766412214</t>
  </si>
  <si>
    <t>Montáž obložení stěn plochy přes 1 m2 palubkami na pero a drážku z měkkého dřeva, šířky přes 100 mm</t>
  </si>
  <si>
    <t>1005686746</t>
  </si>
  <si>
    <t>čv106 - pozn.6</t>
  </si>
  <si>
    <t>"u dvou zazd.oken"5,2*(2-0,8)</t>
  </si>
  <si>
    <t>611911550</t>
  </si>
  <si>
    <t>palubky obkladové SM profil klasický 19x116mm A/B</t>
  </si>
  <si>
    <t>1501019897</t>
  </si>
  <si>
    <t>11,04*1,1 'Přepočtené koeficientem množství</t>
  </si>
  <si>
    <t>766417211</t>
  </si>
  <si>
    <t>Montáž obložení stěn rošt podkladový</t>
  </si>
  <si>
    <t>329786008</t>
  </si>
  <si>
    <t>"odhad 4bm/m2"(po+ps)*4</t>
  </si>
  <si>
    <t>605141140</t>
  </si>
  <si>
    <t>řezivo jehličnaté latě střešní impregnované dl 4 m</t>
  </si>
  <si>
    <t>-1551278297</t>
  </si>
  <si>
    <t>(po+ps)*4*0,05*0,06</t>
  </si>
  <si>
    <t>0,132*1,1 'Přepočtené koeficientem množství</t>
  </si>
  <si>
    <t>766699762</t>
  </si>
  <si>
    <t>Montáž ostatních truhlářských konstrukcí překrytí spár stěn lištou rohovou</t>
  </si>
  <si>
    <t>-1971978674</t>
  </si>
  <si>
    <t>"odhadovaná výměra"5,2+0,7*2*10+1*2</t>
  </si>
  <si>
    <t>766lr</t>
  </si>
  <si>
    <t>smrková lišta rohová - dodávka</t>
  </si>
  <si>
    <t>1149697152</t>
  </si>
  <si>
    <t>21,2*1,1 'Přepočtené koeficientem množství</t>
  </si>
  <si>
    <t>766dp</t>
  </si>
  <si>
    <t>Dřevěný parapet smrk.spárovka 220x2050mm tl.20mm - d,m vč.povrch.úpravy</t>
  </si>
  <si>
    <t>521838955</t>
  </si>
  <si>
    <t>čv105,106 - pozn.3</t>
  </si>
  <si>
    <t>766O1</t>
  </si>
  <si>
    <t>O1 - sestava plastových oken 2100x5050mm - d,m dle popisu ve výpisu prvků vč. tmelení, vypěnění a páskování</t>
  </si>
  <si>
    <t>-20383010</t>
  </si>
  <si>
    <t>766O3</t>
  </si>
  <si>
    <t>O3 - sestava plastových oken 2100x3050mm - d,m dle popisu ve výpisu prvků vč. tmelení, vypěnění a páskování</t>
  </si>
  <si>
    <t>-689111844</t>
  </si>
  <si>
    <t>766O4</t>
  </si>
  <si>
    <t>O4 - plastové okno 1500x1500mm - d,m dle popisu ve výpisu prvků vč. tmelení, vypěnění a páskování</t>
  </si>
  <si>
    <t>307085437</t>
  </si>
  <si>
    <t>766O5</t>
  </si>
  <si>
    <t>O5 - plastové okno 1500x1600mm - d,m dle popisu ve výpisu prvků vč. tmelení, vypěnění a páskování</t>
  </si>
  <si>
    <t>-1947332728</t>
  </si>
  <si>
    <t>766O6</t>
  </si>
  <si>
    <t>O6 - parapetní deska PVC 200x1500mm - d,m dle popisu ve výpisu prvků</t>
  </si>
  <si>
    <t>907819563</t>
  </si>
  <si>
    <t>998766101</t>
  </si>
  <si>
    <t>Přesun hmot pro konstrukce truhlářské stanovený z hmotnosti přesunovaného materiálu vodorovná dopravní vzdálenost do 50 m v objektech výšky do 6 m</t>
  </si>
  <si>
    <t>-1748202768</t>
  </si>
  <si>
    <t>998766181</t>
  </si>
  <si>
    <t>Přesun hmot pro konstrukce truhlářské stanovený z hmotnosti přesunovaného materiálu Příplatek k ceně za přesun prováděný bez použití mechanizace pro jakoukoliv výšku objektu</t>
  </si>
  <si>
    <t>132099876</t>
  </si>
  <si>
    <t>781</t>
  </si>
  <si>
    <t>Dokončovací práce - obklady</t>
  </si>
  <si>
    <t>781674113</t>
  </si>
  <si>
    <t>Montáž obkladů parapetů z dlaždic keramických lepených flexibilním lepidlem, šířky parapetu přes 150 do 200 mm</t>
  </si>
  <si>
    <t>-2090370702</t>
  </si>
  <si>
    <t>čv106 a TZ</t>
  </si>
  <si>
    <t>2,1*2</t>
  </si>
  <si>
    <t>597614060</t>
  </si>
  <si>
    <t>dlaždice keramické slinuté neglazované mrazuvzdorné přes 19 do 25 ks/m2</t>
  </si>
  <si>
    <t>-1981934729</t>
  </si>
  <si>
    <t>2,1*2*0,2</t>
  </si>
  <si>
    <t>0,84*1,1 'Přepočtené koeficientem množství</t>
  </si>
  <si>
    <t>998781101</t>
  </si>
  <si>
    <t>Přesun hmot pro obklady keramické stanovený z hmotnosti přesunovaného materiálu vodorovná dopravní vzdálenost do 50 m v objektech výšky do 6 m</t>
  </si>
  <si>
    <t>1259101275</t>
  </si>
  <si>
    <t>998781181</t>
  </si>
  <si>
    <t>Přesun hmot pro obklady keramické stanovený z hmotnosti přesunovaného materiálu Příplatek k cenám za přesun prováděný bez použití mechanizace pro jakoukoliv výšku objektu</t>
  </si>
  <si>
    <t>-1663803484</t>
  </si>
  <si>
    <t>1763334752</t>
  </si>
  <si>
    <t>"předběžná výměra"20</t>
  </si>
  <si>
    <t>577114570</t>
  </si>
  <si>
    <t>20*1,05 'Přepočtené koeficientem množství</t>
  </si>
  <si>
    <t>783101401</t>
  </si>
  <si>
    <t>Příprava podkladu truhlářských konstrukcí před provedením nátěru ometení</t>
  </si>
  <si>
    <t>773761796</t>
  </si>
  <si>
    <t>"palubky"po+ps</t>
  </si>
  <si>
    <t>783114101</t>
  </si>
  <si>
    <t>Základní nátěr truhlářských konstrukcí jednonásobný syntetický</t>
  </si>
  <si>
    <t>1799085386</t>
  </si>
  <si>
    <t>783118101</t>
  </si>
  <si>
    <t>Lazurovací nátěr truhlářských konstrukcí jednonásobný syntetický</t>
  </si>
  <si>
    <t>-621712898</t>
  </si>
  <si>
    <t>783118201</t>
  </si>
  <si>
    <t>Lakovací nátěr truhlářských konstrukcí jednonásobný syntetický</t>
  </si>
  <si>
    <t>-972904643</t>
  </si>
  <si>
    <t>784</t>
  </si>
  <si>
    <t>Dokončovací práce - malby a tapety</t>
  </si>
  <si>
    <t>784171115</t>
  </si>
  <si>
    <t>Zakrytí nemalovaných ploch (materiál ve specifikaci) včetně pozdějšího odkrytí svislých ploch např. stěn, oken, dveří v místnostech výšky přes 5,00</t>
  </si>
  <si>
    <t>-579155727</t>
  </si>
  <si>
    <t>"palubk. obklad vč.dveří, okna viz. oddíl 61"2*(23,8*2+11,76*2)</t>
  </si>
  <si>
    <t>43984400</t>
  </si>
  <si>
    <t>142,24*1,05 'Přepočtené koeficientem množství</t>
  </si>
  <si>
    <t>784111005</t>
  </si>
  <si>
    <t>Oprášení (ometení) podkladu v místnostech výšky přes 5,00 m</t>
  </si>
  <si>
    <t>-1845617816</t>
  </si>
  <si>
    <t>784181125</t>
  </si>
  <si>
    <t>Penetrace podkladu jednonásobná hloubková v místnostech výšky přes 5,00 m</t>
  </si>
  <si>
    <t>-217652744</t>
  </si>
  <si>
    <t>784211115</t>
  </si>
  <si>
    <t>Malby z malířských směsí otěruvzdorných za mokra dvojnásobné, bílé za mokra otěruvzdorné velmi dobře v místnostech výšky přes 5,00 m</t>
  </si>
  <si>
    <t>1988375622</t>
  </si>
  <si>
    <t>"ostění"oo</t>
  </si>
  <si>
    <t>"podélné stěny tělocvičny, v.5,15 nad obkladem"23,8*5,15*2-2,1*(5,1-0,76)*10-2,1*3,1*2</t>
  </si>
  <si>
    <t>"příčné"11,76*5,15*2</t>
  </si>
  <si>
    <t>787</t>
  </si>
  <si>
    <t>Dokončovací práce - zasklívání</t>
  </si>
  <si>
    <t>787600802</t>
  </si>
  <si>
    <t>Vysklívání oken a dveří skla plochého, plochy přes 1 do 3 m2</t>
  </si>
  <si>
    <t>1152173456</t>
  </si>
  <si>
    <t>4,65*2 'Přepočtené koeficientem množství</t>
  </si>
  <si>
    <t>1947976808</t>
  </si>
  <si>
    <t>1009764469</t>
  </si>
  <si>
    <t>89</t>
  </si>
  <si>
    <t>-952317851</t>
  </si>
  <si>
    <t>90</t>
  </si>
  <si>
    <t>-2096688512</t>
  </si>
  <si>
    <t>91</t>
  </si>
  <si>
    <t>-1532670619</t>
  </si>
  <si>
    <t>03 - Nová vzduchotechnika</t>
  </si>
  <si>
    <t xml:space="preserve">    721 - Zdravotechnika - vnitřní kanalizace</t>
  </si>
  <si>
    <t xml:space="preserve">    722 - Zdravotechnika - vnitřní vodovod</t>
  </si>
  <si>
    <t xml:space="preserve">    751 - Vzduchotechnika</t>
  </si>
  <si>
    <t xml:space="preserve">    763 - Konstrukce suché výstavby</t>
  </si>
  <si>
    <t>340238211</t>
  </si>
  <si>
    <t>Zazdívka otvorů v příčkách nebo stěnách cihlami plnými pálenými plochy přes 0,25 m2 do 1 m2, tloušťky do 100 mm</t>
  </si>
  <si>
    <t>1930658504</t>
  </si>
  <si>
    <t>čv103 - pozn.2</t>
  </si>
  <si>
    <t>"odhad - zazdívka otvoru pro zhotov.odbočky"0,36</t>
  </si>
  <si>
    <t>612325203</t>
  </si>
  <si>
    <t>Vápenocementová omítka jednotlivých malých ploch hrubá na stěnách, plochy jednotlivě přes 0,25 do 1 m2</t>
  </si>
  <si>
    <t>-417102622</t>
  </si>
  <si>
    <t>"odhad - zaomítání zazdívky otvoru pro zhotov.odbočky"1</t>
  </si>
  <si>
    <t>612325225</t>
  </si>
  <si>
    <t>Vápenocementová omítka jednotlivých malých ploch štuková na stěnách, plochy jednotlivě přes 1,0 do 4 m2</t>
  </si>
  <si>
    <t>-403165032</t>
  </si>
  <si>
    <t>položka pro ocenění doplnění poškozených omítek cca 2m2/kus</t>
  </si>
  <si>
    <t>"čv103 - pozn.3 (otvory)"5</t>
  </si>
  <si>
    <t>"čv103 - pozn.4 ER"1</t>
  </si>
  <si>
    <t>612325121</t>
  </si>
  <si>
    <t>Vápenocementová omítka rýh štuková ve stěnách, šířky rýhy do 150 mm</t>
  </si>
  <si>
    <t>1234869308</t>
  </si>
  <si>
    <t>"drážka po EI"4*0,15</t>
  </si>
  <si>
    <t>949101111</t>
  </si>
  <si>
    <t>Lešení pomocné pracovní pro objekty pozemních staveb pro zatížení do 150 kg/m2, o výšce lešeňové podlahy do 1,9 m</t>
  </si>
  <si>
    <t>-1780181963</t>
  </si>
  <si>
    <t>14+1,25*2,2</t>
  </si>
  <si>
    <t>1,5*1,5*4</t>
  </si>
  <si>
    <t>95uhpr</t>
  </si>
  <si>
    <t>Úhelník 80x80x6 dl.1000mm - d,m se zasekáním vč.povrchové úpravy</t>
  </si>
  <si>
    <t>kg</t>
  </si>
  <si>
    <t>846707087</t>
  </si>
  <si>
    <t>čv102 - pozn.3 (3x otvor)</t>
  </si>
  <si>
    <t>"předpoklad říznutí spáry a vsazení L"((0,08*2)*0,006*1*8000)*1,08*(3*2)</t>
  </si>
  <si>
    <t>952901111</t>
  </si>
  <si>
    <t>Vyčištění budov nebo objektů před předáním do užívání budov bytové nebo občanské výstavby, světlé výšky podlaží do 4 m</t>
  </si>
  <si>
    <t>-8159160</t>
  </si>
  <si>
    <t>14+3*2,2</t>
  </si>
  <si>
    <t>762841812</t>
  </si>
  <si>
    <t>Demontáž podbíjení obkladů stropů a střech sklonu do 60° z hrubých prken tl. do 35 mm s omítkou</t>
  </si>
  <si>
    <t>1831031428</t>
  </si>
  <si>
    <t>1,25*2,2</t>
  </si>
  <si>
    <t>766421822</t>
  </si>
  <si>
    <t>Demontáž obložení podhledů podkladových roštů</t>
  </si>
  <si>
    <t>4240485</t>
  </si>
  <si>
    <t>971033521</t>
  </si>
  <si>
    <t>Vybourání otvorů ve zdivu základovém nebo nadzákladovém z cihel, tvárnic, příčkovek z cihel pálených na maltu vápennou nebo vápenocementovou plochy do 1 m2, tl. do 100 mm</t>
  </si>
  <si>
    <t>-1119705165</t>
  </si>
  <si>
    <t>čv102 - pozn.2</t>
  </si>
  <si>
    <t>"vybour.části obezdívky pro odbočku"1</t>
  </si>
  <si>
    <t>971033531</t>
  </si>
  <si>
    <t>Vybourání otvorů ve zdivu základovém nebo nadzákladovém z cihel, tvárnic, příčkovek z cihel pálených na maltu vápennou nebo vápenocementovou plochy do 1 m2, tl. do 150 mm</t>
  </si>
  <si>
    <t>1476907673</t>
  </si>
  <si>
    <t>čv102 - pozn.3</t>
  </si>
  <si>
    <t>971033561</t>
  </si>
  <si>
    <t>Vybourání otvorů ve zdivu základovém nebo nadzákladovém z cihel, tvárnic, příčkovek z cihel pálených na maltu vápennou nebo vápenocementovou plochy do 1 m2, tl. do 600 mm</t>
  </si>
  <si>
    <t>-1433229668</t>
  </si>
  <si>
    <t>(0,65*0,65*0,4)*2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</si>
  <si>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</si>
  <si>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</si>
  <si>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735736238</t>
  </si>
  <si>
    <t>0,15*0,5*2</t>
  </si>
  <si>
    <t>0,4*0,65*4</t>
  </si>
  <si>
    <t>977151131</t>
  </si>
  <si>
    <t>Jádrové vrty diamantovými korunkami do stavebních materiálů (železobetonu, betonu, cihel, obkladů, dlažeb, kamene) průměru přes 350 do 400 mm</t>
  </si>
  <si>
    <t>-1403658817</t>
  </si>
  <si>
    <t>0,4*2</t>
  </si>
  <si>
    <t>96er</t>
  </si>
  <si>
    <t>Vysekání stávaj. ER se zvětšením otvoru pro nový ER odsekáním parapetu o 100mm vč.likvidace suti</t>
  </si>
  <si>
    <t>1193843303</t>
  </si>
  <si>
    <t>-123407219</t>
  </si>
  <si>
    <t>-269255623</t>
  </si>
  <si>
    <t>-2132008538</t>
  </si>
  <si>
    <t>2,376*14 'Přepočtené koeficientem množství</t>
  </si>
  <si>
    <t>136112764</t>
  </si>
  <si>
    <t>suť z prací HSV a PSV bez dřeva</t>
  </si>
  <si>
    <t>"celkem suť dle urs"2,359</t>
  </si>
  <si>
    <t>"odpočet dřeva"-0,3</t>
  </si>
  <si>
    <t>997013811</t>
  </si>
  <si>
    <t>Poplatek za uložení stavebního odpadu na skládce (skládkovné) dřevěného zatříděného do Katalogu odpadů pod kódem 170 201</t>
  </si>
  <si>
    <t>-878410155</t>
  </si>
  <si>
    <t>"odhad dřev.odpadu"0,3</t>
  </si>
  <si>
    <t>-1330873644</t>
  </si>
  <si>
    <t>721</t>
  </si>
  <si>
    <t>Zdravotechnika - vnitřní kanalizace</t>
  </si>
  <si>
    <t>721140906</t>
  </si>
  <si>
    <t>Opravy odpadního potrubí litinového vsazení odbočky do potrubí DN 125</t>
  </si>
  <si>
    <t>-1134206181</t>
  </si>
  <si>
    <t>položka pro ocenění vsazení odbočky DN40 na litin.stoupačku DN110!!!</t>
  </si>
  <si>
    <t>721226511</t>
  </si>
  <si>
    <t>Zápachové uzávěrky podomítkové (Pe) s krycí deskou pro pračku a myčku DN 40</t>
  </si>
  <si>
    <t>-745264122</t>
  </si>
  <si>
    <t>položka pro ocenění osazení podomítk.zápach.uzáv. pro pračku (odvod kondenzátu z VZT)!!!</t>
  </si>
  <si>
    <t>998721101</t>
  </si>
  <si>
    <t>Přesun hmot pro vnitřní kanalizace stanovený z hmotnosti přesunovaného materiálu vodorovná dopravní vzdálenost do 50 m v objektech výšky do 6 m</t>
  </si>
  <si>
    <t>1347807312</t>
  </si>
  <si>
    <t>998721181</t>
  </si>
  <si>
    <t>Přesun hmot pro vnitřní kanalizace stanovený z hmotnosti přesunovaného materiálu Příplatek k ceně za přesun prováděný bez použití mechanizace pro jakoukoliv výšku objektu</t>
  </si>
  <si>
    <t>733924463</t>
  </si>
  <si>
    <t>722</t>
  </si>
  <si>
    <t>Zdravotechnika - vnitřní vodovod</t>
  </si>
  <si>
    <t>722130801</t>
  </si>
  <si>
    <t>Demontáž potrubí z ocelových trubek pozinkovaných závitových do DN 25</t>
  </si>
  <si>
    <t>-157367178</t>
  </si>
  <si>
    <t>"čv102 - pozn.6"8</t>
  </si>
  <si>
    <t>722174087</t>
  </si>
  <si>
    <t>Potrubí z plastových trubek z polyetylenu svařovaných na tupo D do 50</t>
  </si>
  <si>
    <t>-2120540868</t>
  </si>
  <si>
    <t>položka pro potrubí Pe 25</t>
  </si>
  <si>
    <t>"čv102 - pozn.6"10</t>
  </si>
  <si>
    <t>722181242</t>
  </si>
  <si>
    <t>Ochrana potrubí termoizolačními trubicemi z pěnového polyetylenu PE přilepenými v příčných a podélných spojích, tloušťky izolace přes 13 do 20 mm, vnitřního průměru izolace DN přes 22 do 45 mm</t>
  </si>
  <si>
    <t>-1525080991</t>
  </si>
  <si>
    <t>tl.izolace bude upřesněna TDI</t>
  </si>
  <si>
    <t>998722101</t>
  </si>
  <si>
    <t>Přesun hmot pro vnitřní vodovod stanovený z hmotnosti přesunovaného materiálu vodorovná dopravní vzdálenost do 50 m v objektech výšky do 6 m</t>
  </si>
  <si>
    <t>295766826</t>
  </si>
  <si>
    <t>998722181</t>
  </si>
  <si>
    <t>Přesun hmot pro vnitřní vodovod stanovený z hmotnosti přesunovaného materiálu Příplatek k ceně za přesun prováděný bez použití mechanizace pro jakoukoliv výšku objektu</t>
  </si>
  <si>
    <t>-1188930275</t>
  </si>
  <si>
    <t>7401</t>
  </si>
  <si>
    <t>Svítidlo v nářaďovně - dmtž, uložení a zpětná mtž vč.prodloužení přívod.kabelu o cca 0,5m</t>
  </si>
  <si>
    <t>1618060527</t>
  </si>
  <si>
    <t>7402</t>
  </si>
  <si>
    <t>-265036002</t>
  </si>
  <si>
    <t>751</t>
  </si>
  <si>
    <t>Vzduchotechnika</t>
  </si>
  <si>
    <t>75101</t>
  </si>
  <si>
    <t>VZT - d,m dle samostatného rozpočtu</t>
  </si>
  <si>
    <t>-1670578276</t>
  </si>
  <si>
    <t>763</t>
  </si>
  <si>
    <t>Konstrukce suché výstavby</t>
  </si>
  <si>
    <t>763131432</t>
  </si>
  <si>
    <t>Podhled ze sádrokartonových desek dvouvrstvá zavěšená spodní konstrukce z ocelových profilů CD, UD jednoduše opláštěná deskou protipožární DF, tl. 15 mm, bez TI</t>
  </si>
  <si>
    <t>1695887249</t>
  </si>
  <si>
    <t>čv103 - pozn.1 (EI30!)</t>
  </si>
  <si>
    <t>2,2*(1,25+0,3)</t>
  </si>
  <si>
    <t>763131712</t>
  </si>
  <si>
    <t>Podhled ze sádrokartonových desek ostatní práce a konstrukce na podhledech ze sádrokartonových desek napojení na jiný druh podhledu</t>
  </si>
  <si>
    <t>1299661128</t>
  </si>
  <si>
    <t>763131721</t>
  </si>
  <si>
    <t>Podhled ze sádrokartonových desek ostatní práce a konstrukce na podhledech ze sádrokartonových desek skokové změny výšky podhledu do 0,5 m</t>
  </si>
  <si>
    <t>-993498352</t>
  </si>
  <si>
    <t>čv103 - chodba</t>
  </si>
  <si>
    <t>2,2</t>
  </si>
  <si>
    <t>763131765</t>
  </si>
  <si>
    <t>Podhled ze sádrokartonových desek Příplatek k cenám za výšku zavěšení přes 0,5 do 1,0 m</t>
  </si>
  <si>
    <t>-783694684</t>
  </si>
  <si>
    <t>998763301</t>
  </si>
  <si>
    <t>Přesun hmot pro konstrukce montované z desek sádrokartonových, sádrovláknitých, cementovláknitých nebo cementových stanovený z hmotnosti přesunovaného materiálu vodorovná dopravní vzdálenost do 50 m v objektech výšky do 6 m</t>
  </si>
  <si>
    <t>-1212952755</t>
  </si>
  <si>
    <t>998763381</t>
  </si>
  <si>
    <t>Přesun hmot pro konstrukce montované z desek sádrokartonových, sádrovláknitých, cementovláknitých nebo cementových Příplatek k cenám za přesun prováděný bez použití mechanizace pro jakoukoliv výšku objektu</t>
  </si>
  <si>
    <t>1222930932</t>
  </si>
  <si>
    <t>-1895895485</t>
  </si>
  <si>
    <t>(0,3+0,3)*2</t>
  </si>
  <si>
    <t>772893936</t>
  </si>
  <si>
    <t>68592187</t>
  </si>
  <si>
    <t>"cca 4bm/m2"(0,3+0,3)*2*4</t>
  </si>
  <si>
    <t>1636127248</t>
  </si>
  <si>
    <t>4,8*0,05*0,06</t>
  </si>
  <si>
    <t>0,014*1,1 'Přepočtené koeficientem množství</t>
  </si>
  <si>
    <t>766432314</t>
  </si>
  <si>
    <t>Montáž obložení sloupů nebo pilířů plochy přes 1 m2 palubkami na pero a drážku z měkkého dřeva, šířky přes 100 mm</t>
  </si>
  <si>
    <t>1132051138</t>
  </si>
  <si>
    <t>1260129586</t>
  </si>
  <si>
    <t>1,2*1,1 'Přepočtené koeficientem množství</t>
  </si>
  <si>
    <t>766699752</t>
  </si>
  <si>
    <t>Montáž ostatních truhlářských konstrukcí překrytí spár podlah lištou rohovou</t>
  </si>
  <si>
    <t>1328285867</t>
  </si>
  <si>
    <t>0,3+0,3</t>
  </si>
  <si>
    <t>704668449</t>
  </si>
  <si>
    <t>"odhadovaná výměra"2*3+0,3+0,3</t>
  </si>
  <si>
    <t>1526657564</t>
  </si>
  <si>
    <t>7,2*1,1 'Přepočtené koeficientem množství</t>
  </si>
  <si>
    <t>185718555</t>
  </si>
  <si>
    <t>-1421695545</t>
  </si>
  <si>
    <t>-75411535</t>
  </si>
  <si>
    <t>"předběžná výměra"2</t>
  </si>
  <si>
    <t>1452125574</t>
  </si>
  <si>
    <t>2*1,05 'Přepočtené koeficientem množství</t>
  </si>
  <si>
    <t>737205055</t>
  </si>
  <si>
    <t>"nové palubky s olištováním"(0,3+0,3)*2</t>
  </si>
  <si>
    <t>-724737670</t>
  </si>
  <si>
    <t>-398338669</t>
  </si>
  <si>
    <t>1390108755</t>
  </si>
  <si>
    <t>784131101</t>
  </si>
  <si>
    <t>Odstranění linkrustace v místnostech výšky do 3,80 m</t>
  </si>
  <si>
    <t>1164012293</t>
  </si>
  <si>
    <t>položka pro přebroušení stávaj.linkrusty</t>
  </si>
  <si>
    <t>"neodečítány plochy dvířek z důvodu pracnosti"3*1,5</t>
  </si>
  <si>
    <t>784660111</t>
  </si>
  <si>
    <t>Linkrustace s vrchním nátěrem syntetickým v místnostech výšky do 3,80 m</t>
  </si>
  <si>
    <t>-783716535</t>
  </si>
  <si>
    <t>zvolena položka pro novou linkrustu, ale uchazeč může ocenit pouze obnovovací nátěr 2x , dle jeho zvyklostí s obnovováním linkrustace</t>
  </si>
  <si>
    <t>784171111</t>
  </si>
  <si>
    <t>Zakrytí nemalovaných ploch (materiál ve specifikaci) včetně pozdějšího odkrytí svislých ploch např. stěn, oken, dveří v místnostech výšky do 3,80</t>
  </si>
  <si>
    <t>2143060082</t>
  </si>
  <si>
    <t>"přeběžná výměra"20</t>
  </si>
  <si>
    <t>1547415786</t>
  </si>
  <si>
    <t>1376484472</t>
  </si>
  <si>
    <t>1646869902</t>
  </si>
  <si>
    <t>-1596791174</t>
  </si>
  <si>
    <t>malby stěn jsou počítány na v.2,9m (po cca stáv.podhledy)</t>
  </si>
  <si>
    <t>"sdk podhledy"14+2,2*(1,25+0,3)</t>
  </si>
  <si>
    <t>"chodba"(2,9-1,5)*3</t>
  </si>
  <si>
    <t>"nářaďovna 2 (cca 30cm nad nový sdk podhled)"(2,9-2)*(3,595*2+3,945*2)-1,3*0,9</t>
  </si>
  <si>
    <t>011002000</t>
  </si>
  <si>
    <t>Průzkumné práce</t>
  </si>
  <si>
    <t>1329285281</t>
  </si>
  <si>
    <t>"odpojení sítí před bouráním"1</t>
  </si>
  <si>
    <t>-823071109</t>
  </si>
  <si>
    <t>1274049197</t>
  </si>
  <si>
    <t>"zřízení, provoz a zrušení ZS (bude-li potřeba)"</t>
  </si>
  <si>
    <t>"provizorní oddělení prostor (bude-li potřeba)"</t>
  </si>
  <si>
    <t>"ochrana stávaj.podlah, těles UT, vybavení učeben, oken a parapetů před poškozením (folie, geotextílie, atd.)"1</t>
  </si>
  <si>
    <t>"úklid dotčených komunikačních prostor (chodba,...)"</t>
  </si>
  <si>
    <t>-1305205351</t>
  </si>
  <si>
    <t>"např. koordinace s instalacemi, vypracování a předání dokladů dle SOD (např.: kontrolní a zkušební plány, BOZP, HMG prací atd.)"1</t>
  </si>
  <si>
    <t>-688259264</t>
  </si>
  <si>
    <t>071103000</t>
  </si>
  <si>
    <t>Provoz investora</t>
  </si>
  <si>
    <t>1829713087</t>
  </si>
  <si>
    <t>"pokud budou práce probíhat za provozu, mohou z toho vyplývat nějaká omezení (hlučnost, prašnost,...)"1</t>
  </si>
  <si>
    <t>p1</t>
  </si>
  <si>
    <t>podl 1</t>
  </si>
  <si>
    <t>67,343</t>
  </si>
  <si>
    <t>p2</t>
  </si>
  <si>
    <t>podl 2</t>
  </si>
  <si>
    <t>p3</t>
  </si>
  <si>
    <t>podl.3</t>
  </si>
  <si>
    <t>2,924</t>
  </si>
  <si>
    <t>04 - Výměna podlahy tělocvičny</t>
  </si>
  <si>
    <t xml:space="preserve">    4 - Vodorovné konstrukce</t>
  </si>
  <si>
    <t xml:space="preserve">    711 - Izolace proti vodě, vlhkosti a plynům</t>
  </si>
  <si>
    <t xml:space="preserve">    730 - Ústřední vytápění</t>
  </si>
  <si>
    <t xml:space="preserve">    771 - Podlahy z dlaždic</t>
  </si>
  <si>
    <t xml:space="preserve">    775 - Podlahy skládané</t>
  </si>
  <si>
    <t xml:space="preserve">    776 - Podlahy povlakové</t>
  </si>
  <si>
    <t>Vodorovné konstrukce</t>
  </si>
  <si>
    <t>411121221</t>
  </si>
  <si>
    <t>Montáž prefabrikovaných železobetonových stropů se zalitím spár, včetně podpěrné konstrukce, na cementovou maltu ze stropních desek, šířky do 600 mm a délky do 900 mm</t>
  </si>
  <si>
    <t>-156630776</t>
  </si>
  <si>
    <t>"pozn.1"42+141</t>
  </si>
  <si>
    <t>"pozn.2"6</t>
  </si>
  <si>
    <t>"pozn.4"1</t>
  </si>
  <si>
    <t>593417440</t>
  </si>
  <si>
    <t>deska stropní plná PZD 590x290x90mm, 5 kN/m2</t>
  </si>
  <si>
    <t>-766390155</t>
  </si>
  <si>
    <t>"cca 10% nové desky"5</t>
  </si>
  <si>
    <t>"čv103 - pozn.4"1</t>
  </si>
  <si>
    <t>411zd</t>
  </si>
  <si>
    <t>Zkrácení PZD desky u nového otvoru pro poklop</t>
  </si>
  <si>
    <t>-619543971</t>
  </si>
  <si>
    <t>593417460</t>
  </si>
  <si>
    <t>deska stropní plná PZD 890x290x90mm, 5 kN/m2</t>
  </si>
  <si>
    <t>769783276</t>
  </si>
  <si>
    <t>"cca 10% nové desky"15</t>
  </si>
  <si>
    <t>411121232</t>
  </si>
  <si>
    <t>Montáž prefabrikovaných železobetonových stropů se zalitím spár, včetně podpěrné konstrukce, na cementovou maltu ze stropních desek, šířky do 600 mm a délky přes 900 do 1800 mm</t>
  </si>
  <si>
    <t>592287501</t>
  </si>
  <si>
    <t>"pozn.1"6</t>
  </si>
  <si>
    <t>"pozn.3"4-2</t>
  </si>
  <si>
    <t>593412250</t>
  </si>
  <si>
    <t>deska stropní plná PZD 1490x290x90mm</t>
  </si>
  <si>
    <t>-632925765</t>
  </si>
  <si>
    <t>"cca 10% nové desky"1</t>
  </si>
  <si>
    <t>389941022</t>
  </si>
  <si>
    <t>Montáž kovových doplňkových konstrukcí pro montáž prefabrikovaných dílců hmotnosti jednoho kusu přes 1 do 10 kg</t>
  </si>
  <si>
    <t>-360391999</t>
  </si>
  <si>
    <t>čv103 - pozn.4</t>
  </si>
  <si>
    <t>"ocel.podlodložky (výměny u poklopu)"4*2</t>
  </si>
  <si>
    <t>389p</t>
  </si>
  <si>
    <t>ocelová Pz podložka z plechu tl.6mm - dodávka vč.povrch.úpravy</t>
  </si>
  <si>
    <t>1484866070</t>
  </si>
  <si>
    <t>"detail podložky čv103"4*2*1,1</t>
  </si>
  <si>
    <t>632451034</t>
  </si>
  <si>
    <t>Potěr cementový vyrovnávací z malty (MC-15) v ploše o průměrné (střední) tl. přes 40 do 50 mm</t>
  </si>
  <si>
    <t>1690274031</t>
  </si>
  <si>
    <t>"beton C16/20"p1</t>
  </si>
  <si>
    <t>631311114</t>
  </si>
  <si>
    <t>Mazanina z betonu prostého bez zvýšených nároků na prostředí tl. přes 50 do 80 mm tř. C 16/20</t>
  </si>
  <si>
    <t>-2136196144</t>
  </si>
  <si>
    <t>"pozn.2"0,08*p2</t>
  </si>
  <si>
    <t>"pozn.3 vč.beton.výpl.poklopu"0,08*p3</t>
  </si>
  <si>
    <t>631319195</t>
  </si>
  <si>
    <t>Příplatek k cenám mazanin za malou plochu do 5 m2 jednotlivě mazanina tl. přes 50 do 80 mm</t>
  </si>
  <si>
    <t>-1601933310</t>
  </si>
  <si>
    <t>p2*0,08</t>
  </si>
  <si>
    <t>633811111</t>
  </si>
  <si>
    <t>Broušení betonových podlah nerovností do 2 mm (stržení šlemu)</t>
  </si>
  <si>
    <t>-1903380199</t>
  </si>
  <si>
    <t>776111311</t>
  </si>
  <si>
    <t>Příprava podkladu vysátí podlah</t>
  </si>
  <si>
    <t>135342507</t>
  </si>
  <si>
    <t>634111113</t>
  </si>
  <si>
    <t>Obvodová dilatace mezi stěnou a mazaninou pružnou těsnicí páskou výšky 80 mm</t>
  </si>
  <si>
    <t>1030967073</t>
  </si>
  <si>
    <t>"pozn.1"2,5*6+0,9+1,9</t>
  </si>
  <si>
    <t>"pozn.2"2,275+0,835+0,2</t>
  </si>
  <si>
    <t>"pozn.3"1,2*2+0,2*2+2,2</t>
  </si>
  <si>
    <t>632481213</t>
  </si>
  <si>
    <t>Separační vrstva k oddělení podlahových vrstev z polyetylénové fólie</t>
  </si>
  <si>
    <t>83213180</t>
  </si>
  <si>
    <t>"pozn.2"p2</t>
  </si>
  <si>
    <t>"pozn.3"p3-0,6*1</t>
  </si>
  <si>
    <t>95out</t>
  </si>
  <si>
    <t>Stávající dřevěný obklad těles ÚT na ocel.kci vč.mřížek - dmtž, uložení a zpět.mtž</t>
  </si>
  <si>
    <t>1863736588</t>
  </si>
  <si>
    <t>čv 102,104 - pozn.1</t>
  </si>
  <si>
    <t>velikost 1 kusu je d.2950xš.400xv.810mm</t>
  </si>
  <si>
    <t>95okut</t>
  </si>
  <si>
    <t>Stávající ocel.kce krytů ÚT - dmtž, uložení a zpětná mtž vč. kotvení a repase povrchové úpravy dle čv102,104</t>
  </si>
  <si>
    <t>-1117374638</t>
  </si>
  <si>
    <t>95kž</t>
  </si>
  <si>
    <t>Stávající kce žebříku - dmtž, uložení a zpětná mtž vč. kotvení</t>
  </si>
  <si>
    <t>-454821864</t>
  </si>
  <si>
    <t>95kh</t>
  </si>
  <si>
    <t>Stávající kce hrazdy - dmtž, uložení a zpětná mtž vč. kotvení a repase povrchové úpravy dle čv102</t>
  </si>
  <si>
    <t>-508028958</t>
  </si>
  <si>
    <t>čv102,104 - pozn.3</t>
  </si>
  <si>
    <t>95ž</t>
  </si>
  <si>
    <t>Stávající žebřiny - dmtž, uložení a zpětná mtž vč. kotvení</t>
  </si>
  <si>
    <t>1811559576</t>
  </si>
  <si>
    <t>čv102,104 - pozn.4</t>
  </si>
  <si>
    <t>95ts</t>
  </si>
  <si>
    <t>Stávající tyče na síť - dmtž, uložení a zpětná mtž vč. kotvení</t>
  </si>
  <si>
    <t>532131654</t>
  </si>
  <si>
    <t>čv104 - pozn.5</t>
  </si>
  <si>
    <t>95kbt</t>
  </si>
  <si>
    <t>Kotevní bod pro šplh.tyč - d,m</t>
  </si>
  <si>
    <t>371175721</t>
  </si>
  <si>
    <t>čv104 - pozn.11</t>
  </si>
  <si>
    <t>95pokl</t>
  </si>
  <si>
    <t>Poklop pro zadláždění vč.AL rámu sv.otv.600x1000mm - d,m dle TZ a čv103</t>
  </si>
  <si>
    <t>-353448722</t>
  </si>
  <si>
    <t>952901114</t>
  </si>
  <si>
    <t>Vyčištění budov nebo objektů před předáním do užívání budov bytové nebo občanské výstavby, světlé výšky podlaží přes 4 m</t>
  </si>
  <si>
    <t>1106885875</t>
  </si>
  <si>
    <t>278,25+2,9*5</t>
  </si>
  <si>
    <t>977311111</t>
  </si>
  <si>
    <t>Řezání stávajících betonových mazanin bez vyztužení hloubky do 50 mm</t>
  </si>
  <si>
    <t>1790626678</t>
  </si>
  <si>
    <t>čv103-pozn.1</t>
  </si>
  <si>
    <t>1,975*2+16,35*2+7,75</t>
  </si>
  <si>
    <t>0,775*5*2+3,5*2*2+4,585*2+(11,7-0,775*2-0,9-1,9)+1,535*2</t>
  </si>
  <si>
    <t>ř1</t>
  </si>
  <si>
    <t>Mezisoučet</t>
  </si>
  <si>
    <t>965045113</t>
  </si>
  <si>
    <t>Bourání potěrů tl. do 50 mm cementových nebo pískocementových, plochy přes 4 m2</t>
  </si>
  <si>
    <t>-1873099821</t>
  </si>
  <si>
    <t>2,5*0,775*3*2</t>
  </si>
  <si>
    <t>16,35*1,2*2</t>
  </si>
  <si>
    <t>(11,7-0,775*2)*1,2</t>
  </si>
  <si>
    <t>1,535*(1,9+0,9)</t>
  </si>
  <si>
    <t>977311112</t>
  </si>
  <si>
    <t>Řezání stávajících betonových mazanin bez vyztužení hloubky přes 50 do 100 mm</t>
  </si>
  <si>
    <t>517648794</t>
  </si>
  <si>
    <t>ř2</t>
  </si>
  <si>
    <t>ř3</t>
  </si>
  <si>
    <t>"pozn.3"2,2</t>
  </si>
  <si>
    <t>965042131</t>
  </si>
  <si>
    <t>Bourání mazanin betonových nebo z litého asfaltu tl. do 100 mm, plochy do 4 m2</t>
  </si>
  <si>
    <t>1516210662</t>
  </si>
  <si>
    <t>"pozn.2"0,08*(2,275*0,835+1,5*0,2)</t>
  </si>
  <si>
    <t>"pozn.3"0,08*(2,2*1,2+0,2*1,42)</t>
  </si>
  <si>
    <t>965081213</t>
  </si>
  <si>
    <t>Bourání podlah z dlaždic bez podkladního lože nebo mazaniny, s jakoukoliv výplní spár keramických nebo xylolitových tl. do 10 mm, plochy přes 1 m2</t>
  </si>
  <si>
    <t>18413680</t>
  </si>
  <si>
    <t>"pozn.3"1,2*2,2+0,2*1,42</t>
  </si>
  <si>
    <t>963015111</t>
  </si>
  <si>
    <t>Demontáž prefabrikovaných krycích desek kanálů, šachet nebo žump hmotnosti do 0,06 t</t>
  </si>
  <si>
    <t>-181921469</t>
  </si>
  <si>
    <t>"pozn.1"42</t>
  </si>
  <si>
    <t>963015121</t>
  </si>
  <si>
    <t>Demontáž prefabrikovaných krycích desek kanálů, šachet nebo žump hmotnosti do 0,09 t</t>
  </si>
  <si>
    <t>-1646868299</t>
  </si>
  <si>
    <t>141</t>
  </si>
  <si>
    <t>963015131</t>
  </si>
  <si>
    <t>Demontáž prefabrikovaných krycích desek kanálů, šachet nebo žump hmotnosti do 0,12 t</t>
  </si>
  <si>
    <t>1898945831</t>
  </si>
  <si>
    <t>"pozn.3"4</t>
  </si>
  <si>
    <t>979051112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</si>
  <si>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cementovou maltou</t>
  </si>
  <si>
    <t>-1610549868</t>
  </si>
  <si>
    <t>položka pro očištění 90% vyjmutých PZD desek (10% k likvidaci)</t>
  </si>
  <si>
    <t>"výměra=plocha 1strany prefabrikátu"0,3*(0,6*(42+6)+0,9*141+1,5*(6+4))*0,9</t>
  </si>
  <si>
    <t>102336131</t>
  </si>
  <si>
    <t>8,646</t>
  </si>
  <si>
    <t>2,575</t>
  </si>
  <si>
    <t>13,763</t>
  </si>
  <si>
    <t>1346629390</t>
  </si>
  <si>
    <t>1027975648</t>
  </si>
  <si>
    <t>24,984*14 'Přepočtené koeficientem množství</t>
  </si>
  <si>
    <t>-73407401</t>
  </si>
  <si>
    <t>suť z prací HSV</t>
  </si>
  <si>
    <t>"celkem HSV dle urs"22,873</t>
  </si>
  <si>
    <t>"odpočet PZD"-2,592-12,126-1,09</t>
  </si>
  <si>
    <t>"přípočet 10% PZD k likvidaci"0,1*(2,592+12,126+1,09)</t>
  </si>
  <si>
    <t>-1084022913</t>
  </si>
  <si>
    <t>suť z prací PSV bez dílu 762 (dřevěný odpad)</t>
  </si>
  <si>
    <t>"celkem PSV dle urs"16,338</t>
  </si>
  <si>
    <t>"odpočet 762"-13,763</t>
  </si>
  <si>
    <t>555098334</t>
  </si>
  <si>
    <t>suť z prací dílu 762 (dřevěný odpad)</t>
  </si>
  <si>
    <t>933660838</t>
  </si>
  <si>
    <t>711</t>
  </si>
  <si>
    <t>Izolace proti vodě, vlhkosti a plynům</t>
  </si>
  <si>
    <t>711131811</t>
  </si>
  <si>
    <t>Odstranění izolace proti zemní vlhkosti na ploše vodorovné V</t>
  </si>
  <si>
    <t>220147669</t>
  </si>
  <si>
    <t>71113181r</t>
  </si>
  <si>
    <t>Zaříznutí okrajů izolace pro napojení nové izolace</t>
  </si>
  <si>
    <t>-1540772603</t>
  </si>
  <si>
    <t>čv 103</t>
  </si>
  <si>
    <t>dle TZ - ponechat okraje pro napojení</t>
  </si>
  <si>
    <t>"pozn.1"ř1+2,5*6+1,9+0,9</t>
  </si>
  <si>
    <t>"pozn.2"ř2*2</t>
  </si>
  <si>
    <t>"pozn.3"ř3*2+1,2*2+0,2*2</t>
  </si>
  <si>
    <t>711111001</t>
  </si>
  <si>
    <t>Provedení izolace proti zemní vlhkosti natěradly a tmely za studena na ploše vodorovné V nátěrem penetračním</t>
  </si>
  <si>
    <t>368308363</t>
  </si>
  <si>
    <t>p1+p2</t>
  </si>
  <si>
    <t>p3-0,6*1</t>
  </si>
  <si>
    <t>1516507804</t>
  </si>
  <si>
    <t>71,867*0,0003 'Přepočtené koeficientem množství</t>
  </si>
  <si>
    <t>711141559</t>
  </si>
  <si>
    <t>Provedení izolace proti zemní vlhkosti pásy přitavením NAIP na ploše vodorovné V</t>
  </si>
  <si>
    <t>-454600913</t>
  </si>
  <si>
    <t>908696941</t>
  </si>
  <si>
    <t>71,867*1,15 'Přepočtené koeficientem množství</t>
  </si>
  <si>
    <t>1071920387</t>
  </si>
  <si>
    <t>vysátí před aplikací HI stěrky</t>
  </si>
  <si>
    <t>278,25</t>
  </si>
  <si>
    <t>711193121</t>
  </si>
  <si>
    <t>Izolace proti zemní vlhkosti ostatní těsnicí kaší flexibilní minerální na ploše vodorovné V</t>
  </si>
  <si>
    <t>235140557</t>
  </si>
  <si>
    <t>položka pro HI stěrku 2x 1,5kg/m2</t>
  </si>
  <si>
    <t>čv104</t>
  </si>
  <si>
    <t>"pozn.6 dle TZ"2*278,25</t>
  </si>
  <si>
    <t>711193131</t>
  </si>
  <si>
    <t>Izolace proti zemní vlhkosti ostatní těsnicí kaší flexibilní minerální na ploše svislé S</t>
  </si>
  <si>
    <t>824460371</t>
  </si>
  <si>
    <t>"pozn.6 dle TZ"2*0,16*(23,7*2+11,7*2+0,2*2+0,1*4-1,6-1,42-1,5*2)</t>
  </si>
  <si>
    <t>998711101</t>
  </si>
  <si>
    <t>Přesun hmot pro izolace proti vodě, vlhkosti a plynům stanovený z hmotnosti přesunovaného materiálu vodorovná dopravní vzdálenost do 50 m v objektech výšky do 6 m</t>
  </si>
  <si>
    <t>1250197092</t>
  </si>
  <si>
    <t>998711181</t>
  </si>
  <si>
    <t>Přesun hmot pro izolace proti vodě, vlhkosti a plynům stanovený z hmotnosti přesunovaného materiálu Příplatek k cenám za přesun prováděný bez použití mechanizace pro jakoukoliv výšku objektu</t>
  </si>
  <si>
    <t>1582765387</t>
  </si>
  <si>
    <t>713120821</t>
  </si>
  <si>
    <t>Odstranění tepelné izolace běžných stavebních konstrukcí z rohoží, pásů, dílců, desek, bloků podlah volně kladených nebo mezi trámy z polystyrenu, tloušťka izolace do 100 mm</t>
  </si>
  <si>
    <t>-730763315</t>
  </si>
  <si>
    <t>"pozn.2"(2,275*0,835+1,5*0,2)</t>
  </si>
  <si>
    <t>713121111</t>
  </si>
  <si>
    <t>Montáž tepelné izolace podlah rohožemi, pásy, deskami, dílci, bloky (izolační materiál ve specifikaci) kladenými volně jednovrstvá</t>
  </si>
  <si>
    <t>959329115</t>
  </si>
  <si>
    <t>"pozn.3"p3-1*0,6</t>
  </si>
  <si>
    <t>28372308</t>
  </si>
  <si>
    <t>deska EPS 100 pro trvalé zatížení v tlaku (max. 2000 kg/m2) tl 80mm</t>
  </si>
  <si>
    <t>-1464496862</t>
  </si>
  <si>
    <t>4,524*1,02 'Přepočtené koeficientem množství</t>
  </si>
  <si>
    <t>998713101</t>
  </si>
  <si>
    <t>Přesun hmot pro izolace tepelné stanovený z hmotnosti přesunovaného materiálu vodorovná dopravní vzdálenost do 50 m v objektech výšky do 6 m</t>
  </si>
  <si>
    <t>709489068</t>
  </si>
  <si>
    <t>998713181</t>
  </si>
  <si>
    <t>Přesun hmot pro izolace tepelné stanovený z hmotnosti přesunovaného materiálu Příplatek k cenám za přesun prováděný bez použití mechanizace pro jakoukoliv výšku objektu</t>
  </si>
  <si>
    <t>-1361338230</t>
  </si>
  <si>
    <t>730</t>
  </si>
  <si>
    <t>Ústřední vytápění</t>
  </si>
  <si>
    <t>ÚT - d,m dle samostatného rozpočtu</t>
  </si>
  <si>
    <t>-1640702889</t>
  </si>
  <si>
    <t>762511867</t>
  </si>
  <si>
    <t>Demontáž podlahové konstrukce podkladové z dřevoštěpkových desek jednovrstvých šroubovaných na pero drážku, tloušťka desky přes 15 mm</t>
  </si>
  <si>
    <t>-1308943023</t>
  </si>
  <si>
    <t>položka pro odstranění dřevotřískové podkladní desky (předpoklad P+D a šroubovaná k podkladu)</t>
  </si>
  <si>
    <t>762521811</t>
  </si>
  <si>
    <t>Demontáž podlah bez polštářů z prken tl. do 32 mm</t>
  </si>
  <si>
    <t>973522658</t>
  </si>
  <si>
    <t>položka pro odstranění prken tl.22mm s mezerou 10mm</t>
  </si>
  <si>
    <t>762751810</t>
  </si>
  <si>
    <t>Demontáž prostorových konstrukcí vázaných na hladko z řeziva hraněného nebo polohraněného, průřezové plochy do 120 cm2</t>
  </si>
  <si>
    <t>-1280401681</t>
  </si>
  <si>
    <t>položka pro odstranění roznášecích roštů z fošen</t>
  </si>
  <si>
    <t>"horní 150/40"430</t>
  </si>
  <si>
    <t>"spodní 150/36"390</t>
  </si>
  <si>
    <t>762pap</t>
  </si>
  <si>
    <t>Prkenné podložky z fošny 150/32mm dl.220mm vč.podkladních asf.odřezků - odstranění vč.likvidace</t>
  </si>
  <si>
    <t>-1779360338</t>
  </si>
  <si>
    <t>635</t>
  </si>
  <si>
    <t>766662812</t>
  </si>
  <si>
    <t>Demontáž dveřních konstrukcí prahů dveří dvoukřídlových</t>
  </si>
  <si>
    <t>1420595295</t>
  </si>
  <si>
    <t>771</t>
  </si>
  <si>
    <t>Podlahy z dlaždic</t>
  </si>
  <si>
    <t>771474113</t>
  </si>
  <si>
    <t>Montáž soklíků z dlaždic keramických lepených flexibilním lepidlem rovných výšky přes 90 do 120 mm</t>
  </si>
  <si>
    <t>-2112214356</t>
  </si>
  <si>
    <t>"pozn.3 - předběžně"1,2*2+0,2*2+2,2-1,42</t>
  </si>
  <si>
    <t>771574116</t>
  </si>
  <si>
    <t>Montáž podlah z dlaždic keramických lepených flexibilním lepidlem režných nebo glazovaných hladkých přes 22 do 25 ks/ m2</t>
  </si>
  <si>
    <t>-1785880442</t>
  </si>
  <si>
    <t>"pozn.3 vč.poklopu"p3</t>
  </si>
  <si>
    <t>59761406</t>
  </si>
  <si>
    <t>30491452</t>
  </si>
  <si>
    <t>"pozn.3 - předběžně soklík"0,1*(1,2*2+0,2*2+2,2-1,42)</t>
  </si>
  <si>
    <t>3,282*1,1 'Přepočtené koeficientem množství</t>
  </si>
  <si>
    <t>771579191</t>
  </si>
  <si>
    <t>Montáž podlah z dlaždic keramických Příplatek k cenám za plochu do 5 m2 jednotlivě</t>
  </si>
  <si>
    <t>-1644587822</t>
  </si>
  <si>
    <t>697117139</t>
  </si>
  <si>
    <t>771591185</t>
  </si>
  <si>
    <t>Podlahy - ostatní práce řezání dlaždic keramických rovné</t>
  </si>
  <si>
    <t>376973965</t>
  </si>
  <si>
    <t>"pozn.3 - předběžně soklíky"(1,2*2+0,2*2+2,2-1,42)/0,3</t>
  </si>
  <si>
    <t>998771101</t>
  </si>
  <si>
    <t>Přesun hmot pro podlahy z dlaždic stanovený z hmotnosti přesunovaného materiálu vodorovná dopravní vzdálenost do 50 m v objektech výšky do 6 m</t>
  </si>
  <si>
    <t>-1252096970</t>
  </si>
  <si>
    <t>998771181</t>
  </si>
  <si>
    <t>Přesun hmot pro podlahy z dlaždic stanovený z hmotnosti přesunovaného materiálu Příplatek k ceně za přesun prováděný bez použití mechanizace pro jakoukoliv výšku objektu</t>
  </si>
  <si>
    <t>1642492545</t>
  </si>
  <si>
    <t>775</t>
  </si>
  <si>
    <t>Podlahy skládané</t>
  </si>
  <si>
    <t>775511810</t>
  </si>
  <si>
    <t>Demontáž podlah vlysových s lištami přibíjených</t>
  </si>
  <si>
    <t>1807555501</t>
  </si>
  <si>
    <t>čv102 - pozn.6</t>
  </si>
  <si>
    <t>"nářaďovna"2,5*1</t>
  </si>
  <si>
    <t>775511469</t>
  </si>
  <si>
    <t>Podlahy vlysové masivní lepené rybinový, řemenový, průpletový vzor s tmelením a broušením, bez povrchové úpravy a olištování z vlysů tl. do 22 mm šířky přes 40 do 50 mm, délky přes 300 do 400 mm montáž (přilepení) z jakýchkoliv dřevin</t>
  </si>
  <si>
    <t>-563681931</t>
  </si>
  <si>
    <t>61192460</t>
  </si>
  <si>
    <t>vlysy parketové dub 21x50x400mm přirozená barevnost</t>
  </si>
  <si>
    <t>596255736</t>
  </si>
  <si>
    <t>2,5*1,02 'Přepočtené koeficientem množství</t>
  </si>
  <si>
    <t>775591319</t>
  </si>
  <si>
    <t>Skládané podlahy - ostatní práce celkové s mezibroušením základní lak, mezibroušení laku, vrchní lak, mezibroušení laku, vrchní lak</t>
  </si>
  <si>
    <t>1224846777</t>
  </si>
  <si>
    <t>596468046</t>
  </si>
  <si>
    <t>771990112</t>
  </si>
  <si>
    <t>Vyrovnání podkladní vrstvy samonivelační stěrkou tl. 4 mm, min. pevnosti 30 MPa</t>
  </si>
  <si>
    <t>-1523890153</t>
  </si>
  <si>
    <t>Poznámka k položce:
Položka pro vyrovnání podkladu pod systémovou sportovní podlahu. Odhad tl.2-30mm, počítáno orientačně s prům.tl.cca 16mm.</t>
  </si>
  <si>
    <t>771990192</t>
  </si>
  <si>
    <t>Vyrovnání podkladní vrstvy samonivelační stěrkou tl. 4 mm, min. pevnosti Příplatek k cenám za každý další 1 mm tloušťky, min. pevnosti 30 MPa</t>
  </si>
  <si>
    <t>-1035606549</t>
  </si>
  <si>
    <t>278,25*12 'Přepočtené koeficientem množství</t>
  </si>
  <si>
    <t>775spp</t>
  </si>
  <si>
    <t>Podlahový systém s umělým povrchem bez olištování napojení na stěny - d,m dle TZ</t>
  </si>
  <si>
    <t>768591557</t>
  </si>
  <si>
    <t>položka pro kompletizovanou dodávku systémové sportovní podlahy na stavbou připravený vyrovnaný izolovaný podklad</t>
  </si>
  <si>
    <t>"pozn.6"278,25</t>
  </si>
  <si>
    <t>775ls</t>
  </si>
  <si>
    <t>Dřevěné lišty pro napojení sportovní podlahy na stěny - d,m dle TZ vč.povrch.úpravy</t>
  </si>
  <si>
    <t>1988868002</t>
  </si>
  <si>
    <t>775dlv</t>
  </si>
  <si>
    <t>Dřevěná podlahová lišta provětrávací za kryty těles ÚT - d,m vč.povrch.úpravy</t>
  </si>
  <si>
    <t>1608837187</t>
  </si>
  <si>
    <t>čv104 - pozn.8</t>
  </si>
  <si>
    <t>12*3</t>
  </si>
  <si>
    <t>775lsp</t>
  </si>
  <si>
    <t>Lajnování sportovní podlahy - d,m</t>
  </si>
  <si>
    <t>-1368290555</t>
  </si>
  <si>
    <t>čv105</t>
  </si>
  <si>
    <t>253</t>
  </si>
  <si>
    <t>775pl</t>
  </si>
  <si>
    <t>Přechodová lišta š.60mm - d,m vč.povrch.úpravy</t>
  </si>
  <si>
    <t>-2076173658</t>
  </si>
  <si>
    <t>čv104 - pozn.12</t>
  </si>
  <si>
    <t>1,3*2+1,25+1,6</t>
  </si>
  <si>
    <t>998775101</t>
  </si>
  <si>
    <t>Přesun hmot pro podlahy skládané stanovený z hmotnosti přesunovaného materiálu vodorovná dopravní vzdálenost do 50 m v objektech výšky do 6 m</t>
  </si>
  <si>
    <t>1815986225</t>
  </si>
  <si>
    <t>998775181</t>
  </si>
  <si>
    <t>Přesun hmot pro podlahy skládané stanovený z hmotnosti přesunovaného materiálu Příplatek k cenám za přesun prováděný bez použití mechanizace pro jakoukoliv výšku objektu</t>
  </si>
  <si>
    <t>676437017</t>
  </si>
  <si>
    <t>776</t>
  </si>
  <si>
    <t>Podlahy povlakové</t>
  </si>
  <si>
    <t>776201811</t>
  </si>
  <si>
    <t>Demontáž povlakových podlahovin lepených ručně bez podložky</t>
  </si>
  <si>
    <t>-1185935816</t>
  </si>
  <si>
    <t>položka pro odstranění plastgum.koberce (PUR umělý povrch), hm.suti upravena na cca 8kg/m2</t>
  </si>
  <si>
    <t>776410811</t>
  </si>
  <si>
    <t>Demontáž soklíků nebo lišt pryžových nebo plastových</t>
  </si>
  <si>
    <t>1877137374</t>
  </si>
  <si>
    <t>položka pro odstranění olištování plastgum.koberce (PUR umělý povrch)</t>
  </si>
  <si>
    <t>23,7*2+11,7*2-1,3*2-1,25-1,6+0,2*2</t>
  </si>
  <si>
    <t>1173589341</t>
  </si>
  <si>
    <t>-595910817</t>
  </si>
  <si>
    <t>-1836756431</t>
  </si>
  <si>
    <t>"rovinatost, vlhkost, atd."1</t>
  </si>
  <si>
    <t>1829799549</t>
  </si>
  <si>
    <t>revize sport.náčiní</t>
  </si>
  <si>
    <t>sondy pro ověření polohy kanálu</t>
  </si>
  <si>
    <t>-1042204199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</si>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</sst>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29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31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29</v>
      </c>
      <c r="AL14" s="29"/>
      <c r="AM14" s="29"/>
      <c r="AN14" s="42" t="s">
        <v>31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29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34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36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37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38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39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40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41</v>
      </c>
      <c r="E26" s="54"/>
      <c r="F26" s="55" t="s">
        <v>42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43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44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45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46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47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48</v>
      </c>
      <c r="U32" s="61"/>
      <c r="V32" s="61"/>
      <c r="W32" s="61"/>
      <c r="X32" s="63" t="s">
        <v>49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50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201801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ZŠ Dr.Peška 768, Chrudim - Rekonstrukce objektu tělocvičny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20. 12. 2017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32</v>
      </c>
      <c r="AJ46" s="74"/>
      <c r="AK46" s="74"/>
      <c r="AL46" s="74"/>
      <c r="AM46" s="77" t="str">
        <f>IF(E17="","",E17)</f>
        <v>Ing. Josef Dvořák</v>
      </c>
      <c r="AN46" s="77"/>
      <c r="AO46" s="77"/>
      <c r="AP46" s="77"/>
      <c r="AQ46" s="74"/>
      <c r="AR46" s="72"/>
      <c r="AS46" s="86" t="s">
        <v>51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30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52</v>
      </c>
      <c r="D49" s="97"/>
      <c r="E49" s="97"/>
      <c r="F49" s="97"/>
      <c r="G49" s="97"/>
      <c r="H49" s="98"/>
      <c r="I49" s="99" t="s">
        <v>53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54</v>
      </c>
      <c r="AH49" s="97"/>
      <c r="AI49" s="97"/>
      <c r="AJ49" s="97"/>
      <c r="AK49" s="97"/>
      <c r="AL49" s="97"/>
      <c r="AM49" s="97"/>
      <c r="AN49" s="99" t="s">
        <v>55</v>
      </c>
      <c r="AO49" s="97"/>
      <c r="AP49" s="97"/>
      <c r="AQ49" s="101" t="s">
        <v>56</v>
      </c>
      <c r="AR49" s="72"/>
      <c r="AS49" s="102" t="s">
        <v>57</v>
      </c>
      <c r="AT49" s="103" t="s">
        <v>58</v>
      </c>
      <c r="AU49" s="103" t="s">
        <v>59</v>
      </c>
      <c r="AV49" s="103" t="s">
        <v>60</v>
      </c>
      <c r="AW49" s="103" t="s">
        <v>61</v>
      </c>
      <c r="AX49" s="103" t="s">
        <v>62</v>
      </c>
      <c r="AY49" s="103" t="s">
        <v>63</v>
      </c>
      <c r="AZ49" s="103" t="s">
        <v>64</v>
      </c>
      <c r="BA49" s="103" t="s">
        <v>65</v>
      </c>
      <c r="BB49" s="103" t="s">
        <v>66</v>
      </c>
      <c r="BC49" s="103" t="s">
        <v>67</v>
      </c>
      <c r="BD49" s="104" t="s">
        <v>68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69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ROUND(SUM(AG52:AG55),2)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ROUND(SUM(AS52:AS55),2)</f>
        <v>0</v>
      </c>
      <c r="AT51" s="114">
        <f>ROUND(SUM(AV51:AW51),2)</f>
        <v>0</v>
      </c>
      <c r="AU51" s="115">
        <f>ROUND(SUM(AU52:AU55),5)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ROUND(SUM(AZ52:AZ55),2)</f>
        <v>0</v>
      </c>
      <c r="BA51" s="114">
        <f>ROUND(SUM(BA52:BA55),2)</f>
        <v>0</v>
      </c>
      <c r="BB51" s="114">
        <f>ROUND(SUM(BB52:BB55),2)</f>
        <v>0</v>
      </c>
      <c r="BC51" s="114">
        <f>ROUND(SUM(BC52:BC55),2)</f>
        <v>0</v>
      </c>
      <c r="BD51" s="116">
        <f>ROUND(SUM(BD52:BD55),2)</f>
        <v>0</v>
      </c>
      <c r="BS51" s="117" t="s">
        <v>70</v>
      </c>
      <c r="BT51" s="117" t="s">
        <v>71</v>
      </c>
      <c r="BU51" s="118" t="s">
        <v>72</v>
      </c>
      <c r="BV51" s="117" t="s">
        <v>73</v>
      </c>
      <c r="BW51" s="117" t="s">
        <v>7</v>
      </c>
      <c r="BX51" s="117" t="s">
        <v>74</v>
      </c>
      <c r="CL51" s="117" t="s">
        <v>21</v>
      </c>
    </row>
    <row r="52" s="5" customFormat="1" ht="16.5" customHeight="1">
      <c r="A52" s="119" t="s">
        <v>75</v>
      </c>
      <c r="B52" s="120"/>
      <c r="C52" s="121"/>
      <c r="D52" s="122" t="s">
        <v>76</v>
      </c>
      <c r="E52" s="122"/>
      <c r="F52" s="122"/>
      <c r="G52" s="122"/>
      <c r="H52" s="122"/>
      <c r="I52" s="123"/>
      <c r="J52" s="122" t="s">
        <v>77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'01 - Zateplení střešního 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78</v>
      </c>
      <c r="AR52" s="126"/>
      <c r="AS52" s="127">
        <v>0</v>
      </c>
      <c r="AT52" s="128">
        <f>ROUND(SUM(AV52:AW52),2)</f>
        <v>0</v>
      </c>
      <c r="AU52" s="129">
        <f>'01 - Zateplení střešního ...'!P96</f>
        <v>0</v>
      </c>
      <c r="AV52" s="128">
        <f>'01 - Zateplení střešního ...'!J30</f>
        <v>0</v>
      </c>
      <c r="AW52" s="128">
        <f>'01 - Zateplení střešního ...'!J31</f>
        <v>0</v>
      </c>
      <c r="AX52" s="128">
        <f>'01 - Zateplení střešního ...'!J32</f>
        <v>0</v>
      </c>
      <c r="AY52" s="128">
        <f>'01 - Zateplení střešního ...'!J33</f>
        <v>0</v>
      </c>
      <c r="AZ52" s="128">
        <f>'01 - Zateplení střešního ...'!F30</f>
        <v>0</v>
      </c>
      <c r="BA52" s="128">
        <f>'01 - Zateplení střešního ...'!F31</f>
        <v>0</v>
      </c>
      <c r="BB52" s="128">
        <f>'01 - Zateplení střešního ...'!F32</f>
        <v>0</v>
      </c>
      <c r="BC52" s="128">
        <f>'01 - Zateplení střešního ...'!F33</f>
        <v>0</v>
      </c>
      <c r="BD52" s="130">
        <f>'01 - Zateplení střešního ...'!F34</f>
        <v>0</v>
      </c>
      <c r="BT52" s="131" t="s">
        <v>79</v>
      </c>
      <c r="BV52" s="131" t="s">
        <v>73</v>
      </c>
      <c r="BW52" s="131" t="s">
        <v>80</v>
      </c>
      <c r="BX52" s="131" t="s">
        <v>7</v>
      </c>
      <c r="CL52" s="131" t="s">
        <v>21</v>
      </c>
      <c r="CM52" s="131" t="s">
        <v>81</v>
      </c>
    </row>
    <row r="53" s="5" customFormat="1" ht="16.5" customHeight="1">
      <c r="A53" s="119" t="s">
        <v>75</v>
      </c>
      <c r="B53" s="120"/>
      <c r="C53" s="121"/>
      <c r="D53" s="122" t="s">
        <v>82</v>
      </c>
      <c r="E53" s="122"/>
      <c r="F53" s="122"/>
      <c r="G53" s="122"/>
      <c r="H53" s="122"/>
      <c r="I53" s="123"/>
      <c r="J53" s="122" t="s">
        <v>83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'02 - Výměna okenních výplní'!J27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78</v>
      </c>
      <c r="AR53" s="126"/>
      <c r="AS53" s="127">
        <v>0</v>
      </c>
      <c r="AT53" s="128">
        <f>ROUND(SUM(AV53:AW53),2)</f>
        <v>0</v>
      </c>
      <c r="AU53" s="129">
        <f>'02 - Výměna okenních výplní'!P99</f>
        <v>0</v>
      </c>
      <c r="AV53" s="128">
        <f>'02 - Výměna okenních výplní'!J30</f>
        <v>0</v>
      </c>
      <c r="AW53" s="128">
        <f>'02 - Výměna okenních výplní'!J31</f>
        <v>0</v>
      </c>
      <c r="AX53" s="128">
        <f>'02 - Výměna okenních výplní'!J32</f>
        <v>0</v>
      </c>
      <c r="AY53" s="128">
        <f>'02 - Výměna okenních výplní'!J33</f>
        <v>0</v>
      </c>
      <c r="AZ53" s="128">
        <f>'02 - Výměna okenních výplní'!F30</f>
        <v>0</v>
      </c>
      <c r="BA53" s="128">
        <f>'02 - Výměna okenních výplní'!F31</f>
        <v>0</v>
      </c>
      <c r="BB53" s="128">
        <f>'02 - Výměna okenních výplní'!F32</f>
        <v>0</v>
      </c>
      <c r="BC53" s="128">
        <f>'02 - Výměna okenních výplní'!F33</f>
        <v>0</v>
      </c>
      <c r="BD53" s="130">
        <f>'02 - Výměna okenních výplní'!F34</f>
        <v>0</v>
      </c>
      <c r="BT53" s="131" t="s">
        <v>79</v>
      </c>
      <c r="BV53" s="131" t="s">
        <v>73</v>
      </c>
      <c r="BW53" s="131" t="s">
        <v>84</v>
      </c>
      <c r="BX53" s="131" t="s">
        <v>7</v>
      </c>
      <c r="CL53" s="131" t="s">
        <v>21</v>
      </c>
      <c r="CM53" s="131" t="s">
        <v>81</v>
      </c>
    </row>
    <row r="54" s="5" customFormat="1" ht="16.5" customHeight="1">
      <c r="A54" s="119" t="s">
        <v>75</v>
      </c>
      <c r="B54" s="120"/>
      <c r="C54" s="121"/>
      <c r="D54" s="122" t="s">
        <v>85</v>
      </c>
      <c r="E54" s="122"/>
      <c r="F54" s="122"/>
      <c r="G54" s="122"/>
      <c r="H54" s="122"/>
      <c r="I54" s="123"/>
      <c r="J54" s="122" t="s">
        <v>86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'03 - Nová vzduchotechnika'!J27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78</v>
      </c>
      <c r="AR54" s="126"/>
      <c r="AS54" s="127">
        <v>0</v>
      </c>
      <c r="AT54" s="128">
        <f>ROUND(SUM(AV54:AW54),2)</f>
        <v>0</v>
      </c>
      <c r="AU54" s="129">
        <f>'03 - Nová vzduchotechnika'!P98</f>
        <v>0</v>
      </c>
      <c r="AV54" s="128">
        <f>'03 - Nová vzduchotechnika'!J30</f>
        <v>0</v>
      </c>
      <c r="AW54" s="128">
        <f>'03 - Nová vzduchotechnika'!J31</f>
        <v>0</v>
      </c>
      <c r="AX54" s="128">
        <f>'03 - Nová vzduchotechnika'!J32</f>
        <v>0</v>
      </c>
      <c r="AY54" s="128">
        <f>'03 - Nová vzduchotechnika'!J33</f>
        <v>0</v>
      </c>
      <c r="AZ54" s="128">
        <f>'03 - Nová vzduchotechnika'!F30</f>
        <v>0</v>
      </c>
      <c r="BA54" s="128">
        <f>'03 - Nová vzduchotechnika'!F31</f>
        <v>0</v>
      </c>
      <c r="BB54" s="128">
        <f>'03 - Nová vzduchotechnika'!F32</f>
        <v>0</v>
      </c>
      <c r="BC54" s="128">
        <f>'03 - Nová vzduchotechnika'!F33</f>
        <v>0</v>
      </c>
      <c r="BD54" s="130">
        <f>'03 - Nová vzduchotechnika'!F34</f>
        <v>0</v>
      </c>
      <c r="BT54" s="131" t="s">
        <v>79</v>
      </c>
      <c r="BV54" s="131" t="s">
        <v>73</v>
      </c>
      <c r="BW54" s="131" t="s">
        <v>87</v>
      </c>
      <c r="BX54" s="131" t="s">
        <v>7</v>
      </c>
      <c r="CL54" s="131" t="s">
        <v>21</v>
      </c>
      <c r="CM54" s="131" t="s">
        <v>81</v>
      </c>
    </row>
    <row r="55" s="5" customFormat="1" ht="16.5" customHeight="1">
      <c r="A55" s="119" t="s">
        <v>75</v>
      </c>
      <c r="B55" s="120"/>
      <c r="C55" s="121"/>
      <c r="D55" s="122" t="s">
        <v>88</v>
      </c>
      <c r="E55" s="122"/>
      <c r="F55" s="122"/>
      <c r="G55" s="122"/>
      <c r="H55" s="122"/>
      <c r="I55" s="123"/>
      <c r="J55" s="122" t="s">
        <v>89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'04 - Výměna podlahy těloc...'!J27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78</v>
      </c>
      <c r="AR55" s="126"/>
      <c r="AS55" s="132">
        <v>0</v>
      </c>
      <c r="AT55" s="133">
        <f>ROUND(SUM(AV55:AW55),2)</f>
        <v>0</v>
      </c>
      <c r="AU55" s="134">
        <f>'04 - Výměna podlahy těloc...'!P97</f>
        <v>0</v>
      </c>
      <c r="AV55" s="133">
        <f>'04 - Výměna podlahy těloc...'!J30</f>
        <v>0</v>
      </c>
      <c r="AW55" s="133">
        <f>'04 - Výměna podlahy těloc...'!J31</f>
        <v>0</v>
      </c>
      <c r="AX55" s="133">
        <f>'04 - Výměna podlahy těloc...'!J32</f>
        <v>0</v>
      </c>
      <c r="AY55" s="133">
        <f>'04 - Výměna podlahy těloc...'!J33</f>
        <v>0</v>
      </c>
      <c r="AZ55" s="133">
        <f>'04 - Výměna podlahy těloc...'!F30</f>
        <v>0</v>
      </c>
      <c r="BA55" s="133">
        <f>'04 - Výměna podlahy těloc...'!F31</f>
        <v>0</v>
      </c>
      <c r="BB55" s="133">
        <f>'04 - Výměna podlahy těloc...'!F32</f>
        <v>0</v>
      </c>
      <c r="BC55" s="133">
        <f>'04 - Výměna podlahy těloc...'!F33</f>
        <v>0</v>
      </c>
      <c r="BD55" s="135">
        <f>'04 - Výměna podlahy těloc...'!F34</f>
        <v>0</v>
      </c>
      <c r="BT55" s="131" t="s">
        <v>79</v>
      </c>
      <c r="BV55" s="131" t="s">
        <v>73</v>
      </c>
      <c r="BW55" s="131" t="s">
        <v>90</v>
      </c>
      <c r="BX55" s="131" t="s">
        <v>7</v>
      </c>
      <c r="CL55" s="131" t="s">
        <v>21</v>
      </c>
      <c r="CM55" s="131" t="s">
        <v>81</v>
      </c>
    </row>
    <row r="56" s="1" customFormat="1" ht="30" customHeight="1">
      <c r="B56" s="46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2"/>
    </row>
    <row r="57" s="1" customFormat="1" ht="6.96" customHeight="1">
      <c r="B57" s="67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72"/>
    </row>
  </sheetData>
  <sheetProtection sheet="1" formatColumns="0" formatRows="0" objects="1" scenarios="1" spinCount="100000" saltValue="RwWytgTOW8jdqd1fN58Pa5/WXE5cD4Ou39SmCPchhjBBjuOSpWb176WdlLmCVfUjEyp20Nj0zFf8d2VccletUg==" hashValue="K6cg9Xb+FUwNK5aNeGvBjQbvP0lH0HusJ0joFCtTdbfI9T1xSDu7D4naDVC+7Sv4I83U0ruyGCVu2mm1H/eDPQ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Zateplení střešního ...'!C2" display="/"/>
    <hyperlink ref="A53" location="'02 - Výměna okenních výplní'!C2" display="/"/>
    <hyperlink ref="A54" location="'03 - Nová vzduchotechnika'!C2" display="/"/>
    <hyperlink ref="A55" location="'04 - Výměna podlahy těloc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91</v>
      </c>
      <c r="G1" s="139" t="s">
        <v>92</v>
      </c>
      <c r="H1" s="139"/>
      <c r="I1" s="140"/>
      <c r="J1" s="139" t="s">
        <v>93</v>
      </c>
      <c r="K1" s="138" t="s">
        <v>94</v>
      </c>
      <c r="L1" s="139" t="s">
        <v>95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80</v>
      </c>
      <c r="AZ2" s="141" t="s">
        <v>96</v>
      </c>
      <c r="BA2" s="141" t="s">
        <v>97</v>
      </c>
      <c r="BB2" s="141" t="s">
        <v>98</v>
      </c>
      <c r="BC2" s="141" t="s">
        <v>99</v>
      </c>
      <c r="BD2" s="141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81</v>
      </c>
      <c r="AZ3" s="141" t="s">
        <v>100</v>
      </c>
      <c r="BA3" s="141" t="s">
        <v>101</v>
      </c>
      <c r="BB3" s="141" t="s">
        <v>98</v>
      </c>
      <c r="BC3" s="141" t="s">
        <v>102</v>
      </c>
      <c r="BD3" s="141" t="s">
        <v>81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ZŠ Dr.Peška 768, Chrudim - Rekonstrukce objektu tělocvičny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105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7" t="s">
        <v>25</v>
      </c>
      <c r="J12" s="148" t="str">
        <f>'Rekapitulace stavby'!AN8</f>
        <v>20. 12. 2017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7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7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7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7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>Ing. Josef Dvořák</v>
      </c>
      <c r="F21" s="47"/>
      <c r="G21" s="47"/>
      <c r="H21" s="47"/>
      <c r="I21" s="147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5"/>
      <c r="J23" s="47"/>
      <c r="K23" s="51"/>
    </row>
    <row r="24" s="6" customFormat="1" ht="42.75" customHeight="1">
      <c r="B24" s="149"/>
      <c r="C24" s="150"/>
      <c r="D24" s="150"/>
      <c r="E24" s="44" t="s">
        <v>106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37</v>
      </c>
      <c r="E27" s="47"/>
      <c r="F27" s="47"/>
      <c r="G27" s="47"/>
      <c r="H27" s="47"/>
      <c r="I27" s="145"/>
      <c r="J27" s="156">
        <f>ROUND(J96,2)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7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8">
        <f>ROUND(SUM(BE96:BE395), 2)</f>
        <v>0</v>
      </c>
      <c r="G30" s="47"/>
      <c r="H30" s="47"/>
      <c r="I30" s="159">
        <v>0.20999999999999999</v>
      </c>
      <c r="J30" s="158">
        <f>ROUND(ROUND((SUM(BE96:BE395)),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8">
        <f>ROUND(SUM(BF96:BF395), 2)</f>
        <v>0</v>
      </c>
      <c r="G31" s="47"/>
      <c r="H31" s="47"/>
      <c r="I31" s="159">
        <v>0.14999999999999999</v>
      </c>
      <c r="J31" s="158">
        <f>ROUND(ROUND((SUM(BF96:BF395)),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8">
        <f>ROUND(SUM(BG96:BG395),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8">
        <f>ROUND(SUM(BH96:BH395),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8">
        <f>ROUND(SUM(BI96:BI395),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47</v>
      </c>
      <c r="E36" s="98"/>
      <c r="F36" s="98"/>
      <c r="G36" s="162" t="s">
        <v>48</v>
      </c>
      <c r="H36" s="163" t="s">
        <v>49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107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ZŠ Dr.Peška 768, Chrudim - Rekonstrukce objektu tělocvičny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01 - Zateplení střešního pláště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7" t="s">
        <v>25</v>
      </c>
      <c r="J49" s="148" t="str">
        <f>IF(J12="","",J12)</f>
        <v>20. 12. 2017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7" t="s">
        <v>32</v>
      </c>
      <c r="J51" s="44" t="str">
        <f>E21</f>
        <v>Ing. Josef Dvořák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108</v>
      </c>
      <c r="D54" s="160"/>
      <c r="E54" s="160"/>
      <c r="F54" s="160"/>
      <c r="G54" s="160"/>
      <c r="H54" s="160"/>
      <c r="I54" s="174"/>
      <c r="J54" s="175" t="s">
        <v>109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110</v>
      </c>
      <c r="D56" s="47"/>
      <c r="E56" s="47"/>
      <c r="F56" s="47"/>
      <c r="G56" s="47"/>
      <c r="H56" s="47"/>
      <c r="I56" s="145"/>
      <c r="J56" s="156">
        <f>J96</f>
        <v>0</v>
      </c>
      <c r="K56" s="51"/>
      <c r="AU56" s="24" t="s">
        <v>111</v>
      </c>
    </row>
    <row r="57" s="7" customFormat="1" ht="24.96" customHeight="1">
      <c r="B57" s="178"/>
      <c r="C57" s="179"/>
      <c r="D57" s="180" t="s">
        <v>112</v>
      </c>
      <c r="E57" s="181"/>
      <c r="F57" s="181"/>
      <c r="G57" s="181"/>
      <c r="H57" s="181"/>
      <c r="I57" s="182"/>
      <c r="J57" s="183">
        <f>J97</f>
        <v>0</v>
      </c>
      <c r="K57" s="184"/>
    </row>
    <row r="58" s="8" customFormat="1" ht="19.92" customHeight="1">
      <c r="B58" s="185"/>
      <c r="C58" s="186"/>
      <c r="D58" s="187" t="s">
        <v>113</v>
      </c>
      <c r="E58" s="188"/>
      <c r="F58" s="188"/>
      <c r="G58" s="188"/>
      <c r="H58" s="188"/>
      <c r="I58" s="189"/>
      <c r="J58" s="190">
        <f>J98</f>
        <v>0</v>
      </c>
      <c r="K58" s="191"/>
    </row>
    <row r="59" s="8" customFormat="1" ht="19.92" customHeight="1">
      <c r="B59" s="185"/>
      <c r="C59" s="186"/>
      <c r="D59" s="187" t="s">
        <v>114</v>
      </c>
      <c r="E59" s="188"/>
      <c r="F59" s="188"/>
      <c r="G59" s="188"/>
      <c r="H59" s="188"/>
      <c r="I59" s="189"/>
      <c r="J59" s="190">
        <f>J112</f>
        <v>0</v>
      </c>
      <c r="K59" s="191"/>
    </row>
    <row r="60" s="8" customFormat="1" ht="19.92" customHeight="1">
      <c r="B60" s="185"/>
      <c r="C60" s="186"/>
      <c r="D60" s="187" t="s">
        <v>115</v>
      </c>
      <c r="E60" s="188"/>
      <c r="F60" s="188"/>
      <c r="G60" s="188"/>
      <c r="H60" s="188"/>
      <c r="I60" s="189"/>
      <c r="J60" s="190">
        <f>J118</f>
        <v>0</v>
      </c>
      <c r="K60" s="191"/>
    </row>
    <row r="61" s="8" customFormat="1" ht="19.92" customHeight="1">
      <c r="B61" s="185"/>
      <c r="C61" s="186"/>
      <c r="D61" s="187" t="s">
        <v>116</v>
      </c>
      <c r="E61" s="188"/>
      <c r="F61" s="188"/>
      <c r="G61" s="188"/>
      <c r="H61" s="188"/>
      <c r="I61" s="189"/>
      <c r="J61" s="190">
        <f>J130</f>
        <v>0</v>
      </c>
      <c r="K61" s="191"/>
    </row>
    <row r="62" s="8" customFormat="1" ht="19.92" customHeight="1">
      <c r="B62" s="185"/>
      <c r="C62" s="186"/>
      <c r="D62" s="187" t="s">
        <v>117</v>
      </c>
      <c r="E62" s="188"/>
      <c r="F62" s="188"/>
      <c r="G62" s="188"/>
      <c r="H62" s="188"/>
      <c r="I62" s="189"/>
      <c r="J62" s="190">
        <f>J160</f>
        <v>0</v>
      </c>
      <c r="K62" s="191"/>
    </row>
    <row r="63" s="8" customFormat="1" ht="19.92" customHeight="1">
      <c r="B63" s="185"/>
      <c r="C63" s="186"/>
      <c r="D63" s="187" t="s">
        <v>118</v>
      </c>
      <c r="E63" s="188"/>
      <c r="F63" s="188"/>
      <c r="G63" s="188"/>
      <c r="H63" s="188"/>
      <c r="I63" s="189"/>
      <c r="J63" s="190">
        <f>J171</f>
        <v>0</v>
      </c>
      <c r="K63" s="191"/>
    </row>
    <row r="64" s="7" customFormat="1" ht="24.96" customHeight="1">
      <c r="B64" s="178"/>
      <c r="C64" s="179"/>
      <c r="D64" s="180" t="s">
        <v>119</v>
      </c>
      <c r="E64" s="181"/>
      <c r="F64" s="181"/>
      <c r="G64" s="181"/>
      <c r="H64" s="181"/>
      <c r="I64" s="182"/>
      <c r="J64" s="183">
        <f>J174</f>
        <v>0</v>
      </c>
      <c r="K64" s="184"/>
    </row>
    <row r="65" s="8" customFormat="1" ht="19.92" customHeight="1">
      <c r="B65" s="185"/>
      <c r="C65" s="186"/>
      <c r="D65" s="187" t="s">
        <v>120</v>
      </c>
      <c r="E65" s="188"/>
      <c r="F65" s="188"/>
      <c r="G65" s="188"/>
      <c r="H65" s="188"/>
      <c r="I65" s="189"/>
      <c r="J65" s="190">
        <f>J175</f>
        <v>0</v>
      </c>
      <c r="K65" s="191"/>
    </row>
    <row r="66" s="8" customFormat="1" ht="19.92" customHeight="1">
      <c r="B66" s="185"/>
      <c r="C66" s="186"/>
      <c r="D66" s="187" t="s">
        <v>121</v>
      </c>
      <c r="E66" s="188"/>
      <c r="F66" s="188"/>
      <c r="G66" s="188"/>
      <c r="H66" s="188"/>
      <c r="I66" s="189"/>
      <c r="J66" s="190">
        <f>J244</f>
        <v>0</v>
      </c>
      <c r="K66" s="191"/>
    </row>
    <row r="67" s="8" customFormat="1" ht="19.92" customHeight="1">
      <c r="B67" s="185"/>
      <c r="C67" s="186"/>
      <c r="D67" s="187" t="s">
        <v>122</v>
      </c>
      <c r="E67" s="188"/>
      <c r="F67" s="188"/>
      <c r="G67" s="188"/>
      <c r="H67" s="188"/>
      <c r="I67" s="189"/>
      <c r="J67" s="190">
        <f>J283</f>
        <v>0</v>
      </c>
      <c r="K67" s="191"/>
    </row>
    <row r="68" s="8" customFormat="1" ht="19.92" customHeight="1">
      <c r="B68" s="185"/>
      <c r="C68" s="186"/>
      <c r="D68" s="187" t="s">
        <v>123</v>
      </c>
      <c r="E68" s="188"/>
      <c r="F68" s="188"/>
      <c r="G68" s="188"/>
      <c r="H68" s="188"/>
      <c r="I68" s="189"/>
      <c r="J68" s="190">
        <f>J285</f>
        <v>0</v>
      </c>
      <c r="K68" s="191"/>
    </row>
    <row r="69" s="8" customFormat="1" ht="19.92" customHeight="1">
      <c r="B69" s="185"/>
      <c r="C69" s="186"/>
      <c r="D69" s="187" t="s">
        <v>124</v>
      </c>
      <c r="E69" s="188"/>
      <c r="F69" s="188"/>
      <c r="G69" s="188"/>
      <c r="H69" s="188"/>
      <c r="I69" s="189"/>
      <c r="J69" s="190">
        <f>J299</f>
        <v>0</v>
      </c>
      <c r="K69" s="191"/>
    </row>
    <row r="70" s="8" customFormat="1" ht="19.92" customHeight="1">
      <c r="B70" s="185"/>
      <c r="C70" s="186"/>
      <c r="D70" s="187" t="s">
        <v>125</v>
      </c>
      <c r="E70" s="188"/>
      <c r="F70" s="188"/>
      <c r="G70" s="188"/>
      <c r="H70" s="188"/>
      <c r="I70" s="189"/>
      <c r="J70" s="190">
        <f>J340</f>
        <v>0</v>
      </c>
      <c r="K70" s="191"/>
    </row>
    <row r="71" s="8" customFormat="1" ht="19.92" customHeight="1">
      <c r="B71" s="185"/>
      <c r="C71" s="186"/>
      <c r="D71" s="187" t="s">
        <v>126</v>
      </c>
      <c r="E71" s="188"/>
      <c r="F71" s="188"/>
      <c r="G71" s="188"/>
      <c r="H71" s="188"/>
      <c r="I71" s="189"/>
      <c r="J71" s="190">
        <f>J352</f>
        <v>0</v>
      </c>
      <c r="K71" s="191"/>
    </row>
    <row r="72" s="7" customFormat="1" ht="24.96" customHeight="1">
      <c r="B72" s="178"/>
      <c r="C72" s="179"/>
      <c r="D72" s="180" t="s">
        <v>127</v>
      </c>
      <c r="E72" s="181"/>
      <c r="F72" s="181"/>
      <c r="G72" s="181"/>
      <c r="H72" s="181"/>
      <c r="I72" s="182"/>
      <c r="J72" s="183">
        <f>J366</f>
        <v>0</v>
      </c>
      <c r="K72" s="184"/>
    </row>
    <row r="73" s="8" customFormat="1" ht="19.92" customHeight="1">
      <c r="B73" s="185"/>
      <c r="C73" s="186"/>
      <c r="D73" s="187" t="s">
        <v>128</v>
      </c>
      <c r="E73" s="188"/>
      <c r="F73" s="188"/>
      <c r="G73" s="188"/>
      <c r="H73" s="188"/>
      <c r="I73" s="189"/>
      <c r="J73" s="190">
        <f>J367</f>
        <v>0</v>
      </c>
      <c r="K73" s="191"/>
    </row>
    <row r="74" s="8" customFormat="1" ht="19.92" customHeight="1">
      <c r="B74" s="185"/>
      <c r="C74" s="186"/>
      <c r="D74" s="187" t="s">
        <v>129</v>
      </c>
      <c r="E74" s="188"/>
      <c r="F74" s="188"/>
      <c r="G74" s="188"/>
      <c r="H74" s="188"/>
      <c r="I74" s="189"/>
      <c r="J74" s="190">
        <f>J373</f>
        <v>0</v>
      </c>
      <c r="K74" s="191"/>
    </row>
    <row r="75" s="8" customFormat="1" ht="19.92" customHeight="1">
      <c r="B75" s="185"/>
      <c r="C75" s="186"/>
      <c r="D75" s="187" t="s">
        <v>130</v>
      </c>
      <c r="E75" s="188"/>
      <c r="F75" s="188"/>
      <c r="G75" s="188"/>
      <c r="H75" s="188"/>
      <c r="I75" s="189"/>
      <c r="J75" s="190">
        <f>J381</f>
        <v>0</v>
      </c>
      <c r="K75" s="191"/>
    </row>
    <row r="76" s="8" customFormat="1" ht="19.92" customHeight="1">
      <c r="B76" s="185"/>
      <c r="C76" s="186"/>
      <c r="D76" s="187" t="s">
        <v>131</v>
      </c>
      <c r="E76" s="188"/>
      <c r="F76" s="188"/>
      <c r="G76" s="188"/>
      <c r="H76" s="188"/>
      <c r="I76" s="189"/>
      <c r="J76" s="190">
        <f>J391</f>
        <v>0</v>
      </c>
      <c r="K76" s="191"/>
    </row>
    <row r="77" s="1" customFormat="1" ht="21.84" customHeight="1">
      <c r="B77" s="46"/>
      <c r="C77" s="47"/>
      <c r="D77" s="47"/>
      <c r="E77" s="47"/>
      <c r="F77" s="47"/>
      <c r="G77" s="47"/>
      <c r="H77" s="47"/>
      <c r="I77" s="145"/>
      <c r="J77" s="47"/>
      <c r="K77" s="51"/>
    </row>
    <row r="78" s="1" customFormat="1" ht="6.96" customHeight="1">
      <c r="B78" s="67"/>
      <c r="C78" s="68"/>
      <c r="D78" s="68"/>
      <c r="E78" s="68"/>
      <c r="F78" s="68"/>
      <c r="G78" s="68"/>
      <c r="H78" s="68"/>
      <c r="I78" s="167"/>
      <c r="J78" s="68"/>
      <c r="K78" s="69"/>
    </row>
    <row r="82" s="1" customFormat="1" ht="6.96" customHeight="1">
      <c r="B82" s="70"/>
      <c r="C82" s="71"/>
      <c r="D82" s="71"/>
      <c r="E82" s="71"/>
      <c r="F82" s="71"/>
      <c r="G82" s="71"/>
      <c r="H82" s="71"/>
      <c r="I82" s="170"/>
      <c r="J82" s="71"/>
      <c r="K82" s="71"/>
      <c r="L82" s="72"/>
    </row>
    <row r="83" s="1" customFormat="1" ht="36.96" customHeight="1">
      <c r="B83" s="46"/>
      <c r="C83" s="73" t="s">
        <v>132</v>
      </c>
      <c r="D83" s="74"/>
      <c r="E83" s="74"/>
      <c r="F83" s="74"/>
      <c r="G83" s="74"/>
      <c r="H83" s="74"/>
      <c r="I83" s="192"/>
      <c r="J83" s="74"/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192"/>
      <c r="J84" s="74"/>
      <c r="K84" s="74"/>
      <c r="L84" s="72"/>
    </row>
    <row r="85" s="1" customFormat="1" ht="14.4" customHeight="1">
      <c r="B85" s="46"/>
      <c r="C85" s="76" t="s">
        <v>18</v>
      </c>
      <c r="D85" s="74"/>
      <c r="E85" s="74"/>
      <c r="F85" s="74"/>
      <c r="G85" s="74"/>
      <c r="H85" s="74"/>
      <c r="I85" s="192"/>
      <c r="J85" s="74"/>
      <c r="K85" s="74"/>
      <c r="L85" s="72"/>
    </row>
    <row r="86" s="1" customFormat="1" ht="16.5" customHeight="1">
      <c r="B86" s="46"/>
      <c r="C86" s="74"/>
      <c r="D86" s="74"/>
      <c r="E86" s="193" t="str">
        <f>E7</f>
        <v>ZŠ Dr.Peška 768, Chrudim - Rekonstrukce objektu tělocvičny</v>
      </c>
      <c r="F86" s="76"/>
      <c r="G86" s="76"/>
      <c r="H86" s="76"/>
      <c r="I86" s="192"/>
      <c r="J86" s="74"/>
      <c r="K86" s="74"/>
      <c r="L86" s="72"/>
    </row>
    <row r="87" s="1" customFormat="1" ht="14.4" customHeight="1">
      <c r="B87" s="46"/>
      <c r="C87" s="76" t="s">
        <v>104</v>
      </c>
      <c r="D87" s="74"/>
      <c r="E87" s="74"/>
      <c r="F87" s="74"/>
      <c r="G87" s="74"/>
      <c r="H87" s="74"/>
      <c r="I87" s="192"/>
      <c r="J87" s="74"/>
      <c r="K87" s="74"/>
      <c r="L87" s="72"/>
    </row>
    <row r="88" s="1" customFormat="1" ht="17.25" customHeight="1">
      <c r="B88" s="46"/>
      <c r="C88" s="74"/>
      <c r="D88" s="74"/>
      <c r="E88" s="82" t="str">
        <f>E9</f>
        <v>01 - Zateplení střešního pláště</v>
      </c>
      <c r="F88" s="74"/>
      <c r="G88" s="74"/>
      <c r="H88" s="74"/>
      <c r="I88" s="192"/>
      <c r="J88" s="74"/>
      <c r="K88" s="74"/>
      <c r="L88" s="72"/>
    </row>
    <row r="89" s="1" customFormat="1" ht="6.96" customHeight="1">
      <c r="B89" s="46"/>
      <c r="C89" s="74"/>
      <c r="D89" s="74"/>
      <c r="E89" s="74"/>
      <c r="F89" s="74"/>
      <c r="G89" s="74"/>
      <c r="H89" s="74"/>
      <c r="I89" s="192"/>
      <c r="J89" s="74"/>
      <c r="K89" s="74"/>
      <c r="L89" s="72"/>
    </row>
    <row r="90" s="1" customFormat="1" ht="18" customHeight="1">
      <c r="B90" s="46"/>
      <c r="C90" s="76" t="s">
        <v>23</v>
      </c>
      <c r="D90" s="74"/>
      <c r="E90" s="74"/>
      <c r="F90" s="194" t="str">
        <f>F12</f>
        <v xml:space="preserve"> </v>
      </c>
      <c r="G90" s="74"/>
      <c r="H90" s="74"/>
      <c r="I90" s="195" t="s">
        <v>25</v>
      </c>
      <c r="J90" s="85" t="str">
        <f>IF(J12="","",J12)</f>
        <v>20. 12. 2017</v>
      </c>
      <c r="K90" s="74"/>
      <c r="L90" s="72"/>
    </row>
    <row r="91" s="1" customFormat="1" ht="6.96" customHeight="1">
      <c r="B91" s="46"/>
      <c r="C91" s="74"/>
      <c r="D91" s="74"/>
      <c r="E91" s="74"/>
      <c r="F91" s="74"/>
      <c r="G91" s="74"/>
      <c r="H91" s="74"/>
      <c r="I91" s="192"/>
      <c r="J91" s="74"/>
      <c r="K91" s="74"/>
      <c r="L91" s="72"/>
    </row>
    <row r="92" s="1" customFormat="1">
      <c r="B92" s="46"/>
      <c r="C92" s="76" t="s">
        <v>27</v>
      </c>
      <c r="D92" s="74"/>
      <c r="E92" s="74"/>
      <c r="F92" s="194" t="str">
        <f>E15</f>
        <v xml:space="preserve"> </v>
      </c>
      <c r="G92" s="74"/>
      <c r="H92" s="74"/>
      <c r="I92" s="195" t="s">
        <v>32</v>
      </c>
      <c r="J92" s="194" t="str">
        <f>E21</f>
        <v>Ing. Josef Dvořák</v>
      </c>
      <c r="K92" s="74"/>
      <c r="L92" s="72"/>
    </row>
    <row r="93" s="1" customFormat="1" ht="14.4" customHeight="1">
      <c r="B93" s="46"/>
      <c r="C93" s="76" t="s">
        <v>30</v>
      </c>
      <c r="D93" s="74"/>
      <c r="E93" s="74"/>
      <c r="F93" s="194" t="str">
        <f>IF(E18="","",E18)</f>
        <v/>
      </c>
      <c r="G93" s="74"/>
      <c r="H93" s="74"/>
      <c r="I93" s="192"/>
      <c r="J93" s="74"/>
      <c r="K93" s="74"/>
      <c r="L93" s="72"/>
    </row>
    <row r="94" s="1" customFormat="1" ht="10.32" customHeight="1">
      <c r="B94" s="46"/>
      <c r="C94" s="74"/>
      <c r="D94" s="74"/>
      <c r="E94" s="74"/>
      <c r="F94" s="74"/>
      <c r="G94" s="74"/>
      <c r="H94" s="74"/>
      <c r="I94" s="192"/>
      <c r="J94" s="74"/>
      <c r="K94" s="74"/>
      <c r="L94" s="72"/>
    </row>
    <row r="95" s="9" customFormat="1" ht="29.28" customHeight="1">
      <c r="B95" s="196"/>
      <c r="C95" s="197" t="s">
        <v>133</v>
      </c>
      <c r="D95" s="198" t="s">
        <v>56</v>
      </c>
      <c r="E95" s="198" t="s">
        <v>52</v>
      </c>
      <c r="F95" s="198" t="s">
        <v>134</v>
      </c>
      <c r="G95" s="198" t="s">
        <v>135</v>
      </c>
      <c r="H95" s="198" t="s">
        <v>136</v>
      </c>
      <c r="I95" s="199" t="s">
        <v>137</v>
      </c>
      <c r="J95" s="198" t="s">
        <v>109</v>
      </c>
      <c r="K95" s="200" t="s">
        <v>138</v>
      </c>
      <c r="L95" s="201"/>
      <c r="M95" s="102" t="s">
        <v>139</v>
      </c>
      <c r="N95" s="103" t="s">
        <v>41</v>
      </c>
      <c r="O95" s="103" t="s">
        <v>140</v>
      </c>
      <c r="P95" s="103" t="s">
        <v>141</v>
      </c>
      <c r="Q95" s="103" t="s">
        <v>142</v>
      </c>
      <c r="R95" s="103" t="s">
        <v>143</v>
      </c>
      <c r="S95" s="103" t="s">
        <v>144</v>
      </c>
      <c r="T95" s="104" t="s">
        <v>145</v>
      </c>
    </row>
    <row r="96" s="1" customFormat="1" ht="29.28" customHeight="1">
      <c r="B96" s="46"/>
      <c r="C96" s="108" t="s">
        <v>110</v>
      </c>
      <c r="D96" s="74"/>
      <c r="E96" s="74"/>
      <c r="F96" s="74"/>
      <c r="G96" s="74"/>
      <c r="H96" s="74"/>
      <c r="I96" s="192"/>
      <c r="J96" s="202">
        <f>BK96</f>
        <v>0</v>
      </c>
      <c r="K96" s="74"/>
      <c r="L96" s="72"/>
      <c r="M96" s="105"/>
      <c r="N96" s="106"/>
      <c r="O96" s="106"/>
      <c r="P96" s="203">
        <f>P97+P174+P366</f>
        <v>0</v>
      </c>
      <c r="Q96" s="106"/>
      <c r="R96" s="203">
        <f>R97+R174+R366</f>
        <v>30.045124860000001</v>
      </c>
      <c r="S96" s="106"/>
      <c r="T96" s="204">
        <f>T97+T174+T366</f>
        <v>49.138113199999992</v>
      </c>
      <c r="AT96" s="24" t="s">
        <v>70</v>
      </c>
      <c r="AU96" s="24" t="s">
        <v>111</v>
      </c>
      <c r="BK96" s="205">
        <f>BK97+BK174+BK366</f>
        <v>0</v>
      </c>
    </row>
    <row r="97" s="10" customFormat="1" ht="37.44" customHeight="1">
      <c r="B97" s="206"/>
      <c r="C97" s="207"/>
      <c r="D97" s="208" t="s">
        <v>70</v>
      </c>
      <c r="E97" s="209" t="s">
        <v>146</v>
      </c>
      <c r="F97" s="209" t="s">
        <v>147</v>
      </c>
      <c r="G97" s="207"/>
      <c r="H97" s="207"/>
      <c r="I97" s="210"/>
      <c r="J97" s="211">
        <f>BK97</f>
        <v>0</v>
      </c>
      <c r="K97" s="207"/>
      <c r="L97" s="212"/>
      <c r="M97" s="213"/>
      <c r="N97" s="214"/>
      <c r="O97" s="214"/>
      <c r="P97" s="215">
        <f>P98+P112+P118+P130+P160+P171</f>
        <v>0</v>
      </c>
      <c r="Q97" s="214"/>
      <c r="R97" s="215">
        <f>R98+R112+R118+R130+R160+R171</f>
        <v>21.140286580000001</v>
      </c>
      <c r="S97" s="214"/>
      <c r="T97" s="216">
        <f>T98+T112+T118+T130+T160+T171</f>
        <v>35.286931999999993</v>
      </c>
      <c r="AR97" s="217" t="s">
        <v>79</v>
      </c>
      <c r="AT97" s="218" t="s">
        <v>70</v>
      </c>
      <c r="AU97" s="218" t="s">
        <v>71</v>
      </c>
      <c r="AY97" s="217" t="s">
        <v>148</v>
      </c>
      <c r="BK97" s="219">
        <f>BK98+BK112+BK118+BK130+BK160+BK171</f>
        <v>0</v>
      </c>
    </row>
    <row r="98" s="10" customFormat="1" ht="19.92" customHeight="1">
      <c r="B98" s="206"/>
      <c r="C98" s="207"/>
      <c r="D98" s="208" t="s">
        <v>70</v>
      </c>
      <c r="E98" s="220" t="s">
        <v>149</v>
      </c>
      <c r="F98" s="220" t="s">
        <v>150</v>
      </c>
      <c r="G98" s="207"/>
      <c r="H98" s="207"/>
      <c r="I98" s="210"/>
      <c r="J98" s="221">
        <f>BK98</f>
        <v>0</v>
      </c>
      <c r="K98" s="207"/>
      <c r="L98" s="212"/>
      <c r="M98" s="213"/>
      <c r="N98" s="214"/>
      <c r="O98" s="214"/>
      <c r="P98" s="215">
        <f>SUM(P99:P111)</f>
        <v>0</v>
      </c>
      <c r="Q98" s="214"/>
      <c r="R98" s="215">
        <f>SUM(R99:R111)</f>
        <v>1.27548624</v>
      </c>
      <c r="S98" s="214"/>
      <c r="T98" s="216">
        <f>SUM(T99:T111)</f>
        <v>0</v>
      </c>
      <c r="AR98" s="217" t="s">
        <v>79</v>
      </c>
      <c r="AT98" s="218" t="s">
        <v>70</v>
      </c>
      <c r="AU98" s="218" t="s">
        <v>79</v>
      </c>
      <c r="AY98" s="217" t="s">
        <v>148</v>
      </c>
      <c r="BK98" s="219">
        <f>SUM(BK99:BK111)</f>
        <v>0</v>
      </c>
    </row>
    <row r="99" s="1" customFormat="1" ht="25.5" customHeight="1">
      <c r="B99" s="46"/>
      <c r="C99" s="222" t="s">
        <v>79</v>
      </c>
      <c r="D99" s="222" t="s">
        <v>151</v>
      </c>
      <c r="E99" s="223" t="s">
        <v>152</v>
      </c>
      <c r="F99" s="224" t="s">
        <v>153</v>
      </c>
      <c r="G99" s="225" t="s">
        <v>98</v>
      </c>
      <c r="H99" s="226">
        <v>16.847999999999999</v>
      </c>
      <c r="I99" s="227"/>
      <c r="J99" s="228">
        <f>ROUND(I99*H99,2)</f>
        <v>0</v>
      </c>
      <c r="K99" s="224" t="s">
        <v>154</v>
      </c>
      <c r="L99" s="72"/>
      <c r="M99" s="229" t="s">
        <v>21</v>
      </c>
      <c r="N99" s="230" t="s">
        <v>42</v>
      </c>
      <c r="O99" s="47"/>
      <c r="P99" s="231">
        <f>O99*H99</f>
        <v>0</v>
      </c>
      <c r="Q99" s="231">
        <v>0.03798</v>
      </c>
      <c r="R99" s="231">
        <f>Q99*H99</f>
        <v>0.63988703999999996</v>
      </c>
      <c r="S99" s="231">
        <v>0</v>
      </c>
      <c r="T99" s="232">
        <f>S99*H99</f>
        <v>0</v>
      </c>
      <c r="AR99" s="24" t="s">
        <v>155</v>
      </c>
      <c r="AT99" s="24" t="s">
        <v>151</v>
      </c>
      <c r="AU99" s="24" t="s">
        <v>81</v>
      </c>
      <c r="AY99" s="24" t="s">
        <v>148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4" t="s">
        <v>79</v>
      </c>
      <c r="BK99" s="233">
        <f>ROUND(I99*H99,2)</f>
        <v>0</v>
      </c>
      <c r="BL99" s="24" t="s">
        <v>155</v>
      </c>
      <c r="BM99" s="24" t="s">
        <v>156</v>
      </c>
    </row>
    <row r="100" s="11" customFormat="1">
      <c r="B100" s="234"/>
      <c r="C100" s="235"/>
      <c r="D100" s="236" t="s">
        <v>157</v>
      </c>
      <c r="E100" s="237" t="s">
        <v>21</v>
      </c>
      <c r="F100" s="238" t="s">
        <v>158</v>
      </c>
      <c r="G100" s="235"/>
      <c r="H100" s="237" t="s">
        <v>21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AT100" s="244" t="s">
        <v>157</v>
      </c>
      <c r="AU100" s="244" t="s">
        <v>81</v>
      </c>
      <c r="AV100" s="11" t="s">
        <v>79</v>
      </c>
      <c r="AW100" s="11" t="s">
        <v>34</v>
      </c>
      <c r="AX100" s="11" t="s">
        <v>71</v>
      </c>
      <c r="AY100" s="244" t="s">
        <v>148</v>
      </c>
    </row>
    <row r="101" s="12" customFormat="1">
      <c r="B101" s="245"/>
      <c r="C101" s="246"/>
      <c r="D101" s="236" t="s">
        <v>157</v>
      </c>
      <c r="E101" s="247" t="s">
        <v>21</v>
      </c>
      <c r="F101" s="248" t="s">
        <v>159</v>
      </c>
      <c r="G101" s="246"/>
      <c r="H101" s="249">
        <v>16.847999999999999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AT101" s="255" t="s">
        <v>157</v>
      </c>
      <c r="AU101" s="255" t="s">
        <v>81</v>
      </c>
      <c r="AV101" s="12" t="s">
        <v>81</v>
      </c>
      <c r="AW101" s="12" t="s">
        <v>34</v>
      </c>
      <c r="AX101" s="12" t="s">
        <v>79</v>
      </c>
      <c r="AY101" s="255" t="s">
        <v>148</v>
      </c>
    </row>
    <row r="102" s="1" customFormat="1" ht="25.5" customHeight="1">
      <c r="B102" s="46"/>
      <c r="C102" s="222" t="s">
        <v>81</v>
      </c>
      <c r="D102" s="222" t="s">
        <v>151</v>
      </c>
      <c r="E102" s="223" t="s">
        <v>160</v>
      </c>
      <c r="F102" s="224" t="s">
        <v>161</v>
      </c>
      <c r="G102" s="225" t="s">
        <v>162</v>
      </c>
      <c r="H102" s="226">
        <v>24.719999999999999</v>
      </c>
      <c r="I102" s="227"/>
      <c r="J102" s="228">
        <f>ROUND(I102*H102,2)</f>
        <v>0</v>
      </c>
      <c r="K102" s="224" t="s">
        <v>154</v>
      </c>
      <c r="L102" s="72"/>
      <c r="M102" s="229" t="s">
        <v>21</v>
      </c>
      <c r="N102" s="230" t="s">
        <v>42</v>
      </c>
      <c r="O102" s="47"/>
      <c r="P102" s="231">
        <f>O102*H102</f>
        <v>0</v>
      </c>
      <c r="Q102" s="231">
        <v>0.020650000000000002</v>
      </c>
      <c r="R102" s="231">
        <f>Q102*H102</f>
        <v>0.51046800000000003</v>
      </c>
      <c r="S102" s="231">
        <v>0</v>
      </c>
      <c r="T102" s="232">
        <f>S102*H102</f>
        <v>0</v>
      </c>
      <c r="AR102" s="24" t="s">
        <v>155</v>
      </c>
      <c r="AT102" s="24" t="s">
        <v>151</v>
      </c>
      <c r="AU102" s="24" t="s">
        <v>81</v>
      </c>
      <c r="AY102" s="24" t="s">
        <v>148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4" t="s">
        <v>79</v>
      </c>
      <c r="BK102" s="233">
        <f>ROUND(I102*H102,2)</f>
        <v>0</v>
      </c>
      <c r="BL102" s="24" t="s">
        <v>155</v>
      </c>
      <c r="BM102" s="24" t="s">
        <v>163</v>
      </c>
    </row>
    <row r="103" s="11" customFormat="1">
      <c r="B103" s="234"/>
      <c r="C103" s="235"/>
      <c r="D103" s="236" t="s">
        <v>157</v>
      </c>
      <c r="E103" s="237" t="s">
        <v>21</v>
      </c>
      <c r="F103" s="238" t="s">
        <v>164</v>
      </c>
      <c r="G103" s="235"/>
      <c r="H103" s="237" t="s">
        <v>21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157</v>
      </c>
      <c r="AU103" s="244" t="s">
        <v>81</v>
      </c>
      <c r="AV103" s="11" t="s">
        <v>79</v>
      </c>
      <c r="AW103" s="11" t="s">
        <v>34</v>
      </c>
      <c r="AX103" s="11" t="s">
        <v>71</v>
      </c>
      <c r="AY103" s="244" t="s">
        <v>148</v>
      </c>
    </row>
    <row r="104" s="12" customFormat="1">
      <c r="B104" s="245"/>
      <c r="C104" s="246"/>
      <c r="D104" s="236" t="s">
        <v>157</v>
      </c>
      <c r="E104" s="247" t="s">
        <v>21</v>
      </c>
      <c r="F104" s="248" t="s">
        <v>165</v>
      </c>
      <c r="G104" s="246"/>
      <c r="H104" s="249">
        <v>24.719999999999999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157</v>
      </c>
      <c r="AU104" s="255" t="s">
        <v>81</v>
      </c>
      <c r="AV104" s="12" t="s">
        <v>81</v>
      </c>
      <c r="AW104" s="12" t="s">
        <v>34</v>
      </c>
      <c r="AX104" s="12" t="s">
        <v>79</v>
      </c>
      <c r="AY104" s="255" t="s">
        <v>148</v>
      </c>
    </row>
    <row r="105" s="1" customFormat="1" ht="25.5" customHeight="1">
      <c r="B105" s="46"/>
      <c r="C105" s="222" t="s">
        <v>166</v>
      </c>
      <c r="D105" s="222" t="s">
        <v>151</v>
      </c>
      <c r="E105" s="223" t="s">
        <v>167</v>
      </c>
      <c r="F105" s="224" t="s">
        <v>168</v>
      </c>
      <c r="G105" s="225" t="s">
        <v>98</v>
      </c>
      <c r="H105" s="226">
        <v>15.92</v>
      </c>
      <c r="I105" s="227"/>
      <c r="J105" s="228">
        <f>ROUND(I105*H105,2)</f>
        <v>0</v>
      </c>
      <c r="K105" s="224" t="s">
        <v>154</v>
      </c>
      <c r="L105" s="72"/>
      <c r="M105" s="229" t="s">
        <v>21</v>
      </c>
      <c r="N105" s="230" t="s">
        <v>42</v>
      </c>
      <c r="O105" s="47"/>
      <c r="P105" s="231">
        <f>O105*H105</f>
        <v>0</v>
      </c>
      <c r="Q105" s="231">
        <v>0.0043800000000000002</v>
      </c>
      <c r="R105" s="231">
        <f>Q105*H105</f>
        <v>0.069729600000000003</v>
      </c>
      <c r="S105" s="231">
        <v>0</v>
      </c>
      <c r="T105" s="232">
        <f>S105*H105</f>
        <v>0</v>
      </c>
      <c r="AR105" s="24" t="s">
        <v>155</v>
      </c>
      <c r="AT105" s="24" t="s">
        <v>151</v>
      </c>
      <c r="AU105" s="24" t="s">
        <v>81</v>
      </c>
      <c r="AY105" s="24" t="s">
        <v>148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79</v>
      </c>
      <c r="BK105" s="233">
        <f>ROUND(I105*H105,2)</f>
        <v>0</v>
      </c>
      <c r="BL105" s="24" t="s">
        <v>155</v>
      </c>
      <c r="BM105" s="24" t="s">
        <v>169</v>
      </c>
    </row>
    <row r="106" s="11" customFormat="1">
      <c r="B106" s="234"/>
      <c r="C106" s="235"/>
      <c r="D106" s="236" t="s">
        <v>157</v>
      </c>
      <c r="E106" s="237" t="s">
        <v>21</v>
      </c>
      <c r="F106" s="238" t="s">
        <v>170</v>
      </c>
      <c r="G106" s="235"/>
      <c r="H106" s="237" t="s">
        <v>21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157</v>
      </c>
      <c r="AU106" s="244" t="s">
        <v>81</v>
      </c>
      <c r="AV106" s="11" t="s">
        <v>79</v>
      </c>
      <c r="AW106" s="11" t="s">
        <v>34</v>
      </c>
      <c r="AX106" s="11" t="s">
        <v>71</v>
      </c>
      <c r="AY106" s="244" t="s">
        <v>148</v>
      </c>
    </row>
    <row r="107" s="12" customFormat="1">
      <c r="B107" s="245"/>
      <c r="C107" s="246"/>
      <c r="D107" s="236" t="s">
        <v>157</v>
      </c>
      <c r="E107" s="247" t="s">
        <v>21</v>
      </c>
      <c r="F107" s="248" t="s">
        <v>171</v>
      </c>
      <c r="G107" s="246"/>
      <c r="H107" s="249">
        <v>14.9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157</v>
      </c>
      <c r="AU107" s="255" t="s">
        <v>81</v>
      </c>
      <c r="AV107" s="12" t="s">
        <v>81</v>
      </c>
      <c r="AW107" s="12" t="s">
        <v>34</v>
      </c>
      <c r="AX107" s="12" t="s">
        <v>71</v>
      </c>
      <c r="AY107" s="255" t="s">
        <v>148</v>
      </c>
    </row>
    <row r="108" s="12" customFormat="1">
      <c r="B108" s="245"/>
      <c r="C108" s="246"/>
      <c r="D108" s="236" t="s">
        <v>157</v>
      </c>
      <c r="E108" s="247" t="s">
        <v>21</v>
      </c>
      <c r="F108" s="248" t="s">
        <v>172</v>
      </c>
      <c r="G108" s="246"/>
      <c r="H108" s="249">
        <v>1.02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157</v>
      </c>
      <c r="AU108" s="255" t="s">
        <v>81</v>
      </c>
      <c r="AV108" s="12" t="s">
        <v>81</v>
      </c>
      <c r="AW108" s="12" t="s">
        <v>34</v>
      </c>
      <c r="AX108" s="12" t="s">
        <v>71</v>
      </c>
      <c r="AY108" s="255" t="s">
        <v>148</v>
      </c>
    </row>
    <row r="109" s="13" customFormat="1">
      <c r="B109" s="256"/>
      <c r="C109" s="257"/>
      <c r="D109" s="236" t="s">
        <v>157</v>
      </c>
      <c r="E109" s="258" t="s">
        <v>21</v>
      </c>
      <c r="F109" s="259" t="s">
        <v>173</v>
      </c>
      <c r="G109" s="257"/>
      <c r="H109" s="260">
        <v>15.92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AT109" s="266" t="s">
        <v>157</v>
      </c>
      <c r="AU109" s="266" t="s">
        <v>81</v>
      </c>
      <c r="AV109" s="13" t="s">
        <v>155</v>
      </c>
      <c r="AW109" s="13" t="s">
        <v>34</v>
      </c>
      <c r="AX109" s="13" t="s">
        <v>79</v>
      </c>
      <c r="AY109" s="266" t="s">
        <v>148</v>
      </c>
    </row>
    <row r="110" s="1" customFormat="1" ht="25.5" customHeight="1">
      <c r="B110" s="46"/>
      <c r="C110" s="222" t="s">
        <v>155</v>
      </c>
      <c r="D110" s="222" t="s">
        <v>151</v>
      </c>
      <c r="E110" s="223" t="s">
        <v>174</v>
      </c>
      <c r="F110" s="224" t="s">
        <v>175</v>
      </c>
      <c r="G110" s="225" t="s">
        <v>98</v>
      </c>
      <c r="H110" s="226">
        <v>15.92</v>
      </c>
      <c r="I110" s="227"/>
      <c r="J110" s="228">
        <f>ROUND(I110*H110,2)</f>
        <v>0</v>
      </c>
      <c r="K110" s="224" t="s">
        <v>154</v>
      </c>
      <c r="L110" s="72"/>
      <c r="M110" s="229" t="s">
        <v>21</v>
      </c>
      <c r="N110" s="230" t="s">
        <v>42</v>
      </c>
      <c r="O110" s="47"/>
      <c r="P110" s="231">
        <f>O110*H110</f>
        <v>0</v>
      </c>
      <c r="Q110" s="231">
        <v>0.00348</v>
      </c>
      <c r="R110" s="231">
        <f>Q110*H110</f>
        <v>0.055401600000000002</v>
      </c>
      <c r="S110" s="231">
        <v>0</v>
      </c>
      <c r="T110" s="232">
        <f>S110*H110</f>
        <v>0</v>
      </c>
      <c r="AR110" s="24" t="s">
        <v>155</v>
      </c>
      <c r="AT110" s="24" t="s">
        <v>151</v>
      </c>
      <c r="AU110" s="24" t="s">
        <v>81</v>
      </c>
      <c r="AY110" s="24" t="s">
        <v>148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4" t="s">
        <v>79</v>
      </c>
      <c r="BK110" s="233">
        <f>ROUND(I110*H110,2)</f>
        <v>0</v>
      </c>
      <c r="BL110" s="24" t="s">
        <v>155</v>
      </c>
      <c r="BM110" s="24" t="s">
        <v>176</v>
      </c>
    </row>
    <row r="111" s="1" customFormat="1">
      <c r="B111" s="46"/>
      <c r="C111" s="74"/>
      <c r="D111" s="236" t="s">
        <v>177</v>
      </c>
      <c r="E111" s="74"/>
      <c r="F111" s="267" t="s">
        <v>178</v>
      </c>
      <c r="G111" s="74"/>
      <c r="H111" s="74"/>
      <c r="I111" s="192"/>
      <c r="J111" s="74"/>
      <c r="K111" s="74"/>
      <c r="L111" s="72"/>
      <c r="M111" s="268"/>
      <c r="N111" s="47"/>
      <c r="O111" s="47"/>
      <c r="P111" s="47"/>
      <c r="Q111" s="47"/>
      <c r="R111" s="47"/>
      <c r="S111" s="47"/>
      <c r="T111" s="95"/>
      <c r="AT111" s="24" t="s">
        <v>177</v>
      </c>
      <c r="AU111" s="24" t="s">
        <v>81</v>
      </c>
    </row>
    <row r="112" s="10" customFormat="1" ht="29.88" customHeight="1">
      <c r="B112" s="206"/>
      <c r="C112" s="207"/>
      <c r="D112" s="208" t="s">
        <v>70</v>
      </c>
      <c r="E112" s="220" t="s">
        <v>179</v>
      </c>
      <c r="F112" s="220" t="s">
        <v>180</v>
      </c>
      <c r="G112" s="207"/>
      <c r="H112" s="207"/>
      <c r="I112" s="210"/>
      <c r="J112" s="221">
        <f>BK112</f>
        <v>0</v>
      </c>
      <c r="K112" s="207"/>
      <c r="L112" s="212"/>
      <c r="M112" s="213"/>
      <c r="N112" s="214"/>
      <c r="O112" s="214"/>
      <c r="P112" s="215">
        <f>SUM(P113:P117)</f>
        <v>0</v>
      </c>
      <c r="Q112" s="214"/>
      <c r="R112" s="215">
        <f>SUM(R113:R117)</f>
        <v>1.8040803399999998</v>
      </c>
      <c r="S112" s="214"/>
      <c r="T112" s="216">
        <f>SUM(T113:T117)</f>
        <v>0</v>
      </c>
      <c r="AR112" s="217" t="s">
        <v>79</v>
      </c>
      <c r="AT112" s="218" t="s">
        <v>70</v>
      </c>
      <c r="AU112" s="218" t="s">
        <v>79</v>
      </c>
      <c r="AY112" s="217" t="s">
        <v>148</v>
      </c>
      <c r="BK112" s="219">
        <f>SUM(BK113:BK117)</f>
        <v>0</v>
      </c>
    </row>
    <row r="113" s="1" customFormat="1" ht="38.25" customHeight="1">
      <c r="B113" s="46"/>
      <c r="C113" s="222" t="s">
        <v>181</v>
      </c>
      <c r="D113" s="222" t="s">
        <v>151</v>
      </c>
      <c r="E113" s="223" t="s">
        <v>182</v>
      </c>
      <c r="F113" s="224" t="s">
        <v>183</v>
      </c>
      <c r="G113" s="225" t="s">
        <v>98</v>
      </c>
      <c r="H113" s="226">
        <v>36.832999999999998</v>
      </c>
      <c r="I113" s="227"/>
      <c r="J113" s="228">
        <f>ROUND(I113*H113,2)</f>
        <v>0</v>
      </c>
      <c r="K113" s="224" t="s">
        <v>154</v>
      </c>
      <c r="L113" s="72"/>
      <c r="M113" s="229" t="s">
        <v>21</v>
      </c>
      <c r="N113" s="230" t="s">
        <v>42</v>
      </c>
      <c r="O113" s="47"/>
      <c r="P113" s="231">
        <f>O113*H113</f>
        <v>0</v>
      </c>
      <c r="Q113" s="231">
        <v>0.048680000000000001</v>
      </c>
      <c r="R113" s="231">
        <f>Q113*H113</f>
        <v>1.7930304399999999</v>
      </c>
      <c r="S113" s="231">
        <v>0</v>
      </c>
      <c r="T113" s="232">
        <f>S113*H113</f>
        <v>0</v>
      </c>
      <c r="AR113" s="24" t="s">
        <v>155</v>
      </c>
      <c r="AT113" s="24" t="s">
        <v>151</v>
      </c>
      <c r="AU113" s="24" t="s">
        <v>81</v>
      </c>
      <c r="AY113" s="24" t="s">
        <v>148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4" t="s">
        <v>79</v>
      </c>
      <c r="BK113" s="233">
        <f>ROUND(I113*H113,2)</f>
        <v>0</v>
      </c>
      <c r="BL113" s="24" t="s">
        <v>155</v>
      </c>
      <c r="BM113" s="24" t="s">
        <v>184</v>
      </c>
    </row>
    <row r="114" s="11" customFormat="1">
      <c r="B114" s="234"/>
      <c r="C114" s="235"/>
      <c r="D114" s="236" t="s">
        <v>157</v>
      </c>
      <c r="E114" s="237" t="s">
        <v>21</v>
      </c>
      <c r="F114" s="238" t="s">
        <v>185</v>
      </c>
      <c r="G114" s="235"/>
      <c r="H114" s="237" t="s">
        <v>21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157</v>
      </c>
      <c r="AU114" s="244" t="s">
        <v>81</v>
      </c>
      <c r="AV114" s="11" t="s">
        <v>79</v>
      </c>
      <c r="AW114" s="11" t="s">
        <v>34</v>
      </c>
      <c r="AX114" s="11" t="s">
        <v>71</v>
      </c>
      <c r="AY114" s="244" t="s">
        <v>148</v>
      </c>
    </row>
    <row r="115" s="11" customFormat="1">
      <c r="B115" s="234"/>
      <c r="C115" s="235"/>
      <c r="D115" s="236" t="s">
        <v>157</v>
      </c>
      <c r="E115" s="237" t="s">
        <v>21</v>
      </c>
      <c r="F115" s="238" t="s">
        <v>186</v>
      </c>
      <c r="G115" s="235"/>
      <c r="H115" s="237" t="s">
        <v>21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AT115" s="244" t="s">
        <v>157</v>
      </c>
      <c r="AU115" s="244" t="s">
        <v>81</v>
      </c>
      <c r="AV115" s="11" t="s">
        <v>79</v>
      </c>
      <c r="AW115" s="11" t="s">
        <v>34</v>
      </c>
      <c r="AX115" s="11" t="s">
        <v>71</v>
      </c>
      <c r="AY115" s="244" t="s">
        <v>148</v>
      </c>
    </row>
    <row r="116" s="12" customFormat="1">
      <c r="B116" s="245"/>
      <c r="C116" s="246"/>
      <c r="D116" s="236" t="s">
        <v>157</v>
      </c>
      <c r="E116" s="247" t="s">
        <v>21</v>
      </c>
      <c r="F116" s="248" t="s">
        <v>187</v>
      </c>
      <c r="G116" s="246"/>
      <c r="H116" s="249">
        <v>36.832999999999998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AT116" s="255" t="s">
        <v>157</v>
      </c>
      <c r="AU116" s="255" t="s">
        <v>81</v>
      </c>
      <c r="AV116" s="12" t="s">
        <v>81</v>
      </c>
      <c r="AW116" s="12" t="s">
        <v>34</v>
      </c>
      <c r="AX116" s="12" t="s">
        <v>79</v>
      </c>
      <c r="AY116" s="255" t="s">
        <v>148</v>
      </c>
    </row>
    <row r="117" s="1" customFormat="1" ht="16.5" customHeight="1">
      <c r="B117" s="46"/>
      <c r="C117" s="222" t="s">
        <v>188</v>
      </c>
      <c r="D117" s="222" t="s">
        <v>151</v>
      </c>
      <c r="E117" s="223" t="s">
        <v>189</v>
      </c>
      <c r="F117" s="224" t="s">
        <v>190</v>
      </c>
      <c r="G117" s="225" t="s">
        <v>98</v>
      </c>
      <c r="H117" s="226">
        <v>36.832999999999998</v>
      </c>
      <c r="I117" s="227"/>
      <c r="J117" s="228">
        <f>ROUND(I117*H117,2)</f>
        <v>0</v>
      </c>
      <c r="K117" s="224" t="s">
        <v>154</v>
      </c>
      <c r="L117" s="72"/>
      <c r="M117" s="229" t="s">
        <v>21</v>
      </c>
      <c r="N117" s="230" t="s">
        <v>42</v>
      </c>
      <c r="O117" s="47"/>
      <c r="P117" s="231">
        <f>O117*H117</f>
        <v>0</v>
      </c>
      <c r="Q117" s="231">
        <v>0.00029999999999999997</v>
      </c>
      <c r="R117" s="231">
        <f>Q117*H117</f>
        <v>0.011049899999999998</v>
      </c>
      <c r="S117" s="231">
        <v>0</v>
      </c>
      <c r="T117" s="232">
        <f>S117*H117</f>
        <v>0</v>
      </c>
      <c r="AR117" s="24" t="s">
        <v>155</v>
      </c>
      <c r="AT117" s="24" t="s">
        <v>151</v>
      </c>
      <c r="AU117" s="24" t="s">
        <v>81</v>
      </c>
      <c r="AY117" s="24" t="s">
        <v>148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4" t="s">
        <v>79</v>
      </c>
      <c r="BK117" s="233">
        <f>ROUND(I117*H117,2)</f>
        <v>0</v>
      </c>
      <c r="BL117" s="24" t="s">
        <v>155</v>
      </c>
      <c r="BM117" s="24" t="s">
        <v>191</v>
      </c>
    </row>
    <row r="118" s="10" customFormat="1" ht="29.88" customHeight="1">
      <c r="B118" s="206"/>
      <c r="C118" s="207"/>
      <c r="D118" s="208" t="s">
        <v>70</v>
      </c>
      <c r="E118" s="220" t="s">
        <v>192</v>
      </c>
      <c r="F118" s="220" t="s">
        <v>193</v>
      </c>
      <c r="G118" s="207"/>
      <c r="H118" s="207"/>
      <c r="I118" s="210"/>
      <c r="J118" s="221">
        <f>BK118</f>
        <v>0</v>
      </c>
      <c r="K118" s="207"/>
      <c r="L118" s="212"/>
      <c r="M118" s="213"/>
      <c r="N118" s="214"/>
      <c r="O118" s="214"/>
      <c r="P118" s="215">
        <f>SUM(P119:P129)</f>
        <v>0</v>
      </c>
      <c r="Q118" s="214"/>
      <c r="R118" s="215">
        <f>SUM(R119:R129)</f>
        <v>0</v>
      </c>
      <c r="S118" s="214"/>
      <c r="T118" s="216">
        <f>SUM(T119:T129)</f>
        <v>0</v>
      </c>
      <c r="AR118" s="217" t="s">
        <v>79</v>
      </c>
      <c r="AT118" s="218" t="s">
        <v>70</v>
      </c>
      <c r="AU118" s="218" t="s">
        <v>79</v>
      </c>
      <c r="AY118" s="217" t="s">
        <v>148</v>
      </c>
      <c r="BK118" s="219">
        <f>SUM(BK119:BK129)</f>
        <v>0</v>
      </c>
    </row>
    <row r="119" s="1" customFormat="1" ht="38.25" customHeight="1">
      <c r="B119" s="46"/>
      <c r="C119" s="222" t="s">
        <v>194</v>
      </c>
      <c r="D119" s="222" t="s">
        <v>151</v>
      </c>
      <c r="E119" s="223" t="s">
        <v>195</v>
      </c>
      <c r="F119" s="224" t="s">
        <v>196</v>
      </c>
      <c r="G119" s="225" t="s">
        <v>98</v>
      </c>
      <c r="H119" s="226">
        <v>489.42000000000002</v>
      </c>
      <c r="I119" s="227"/>
      <c r="J119" s="228">
        <f>ROUND(I119*H119,2)</f>
        <v>0</v>
      </c>
      <c r="K119" s="224" t="s">
        <v>154</v>
      </c>
      <c r="L119" s="72"/>
      <c r="M119" s="229" t="s">
        <v>21</v>
      </c>
      <c r="N119" s="230" t="s">
        <v>42</v>
      </c>
      <c r="O119" s="47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AR119" s="24" t="s">
        <v>155</v>
      </c>
      <c r="AT119" s="24" t="s">
        <v>151</v>
      </c>
      <c r="AU119" s="24" t="s">
        <v>81</v>
      </c>
      <c r="AY119" s="24" t="s">
        <v>148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24" t="s">
        <v>79</v>
      </c>
      <c r="BK119" s="233">
        <f>ROUND(I119*H119,2)</f>
        <v>0</v>
      </c>
      <c r="BL119" s="24" t="s">
        <v>155</v>
      </c>
      <c r="BM119" s="24" t="s">
        <v>197</v>
      </c>
    </row>
    <row r="120" s="1" customFormat="1">
      <c r="B120" s="46"/>
      <c r="C120" s="74"/>
      <c r="D120" s="236" t="s">
        <v>177</v>
      </c>
      <c r="E120" s="74"/>
      <c r="F120" s="267" t="s">
        <v>198</v>
      </c>
      <c r="G120" s="74"/>
      <c r="H120" s="74"/>
      <c r="I120" s="192"/>
      <c r="J120" s="74"/>
      <c r="K120" s="74"/>
      <c r="L120" s="72"/>
      <c r="M120" s="268"/>
      <c r="N120" s="47"/>
      <c r="O120" s="47"/>
      <c r="P120" s="47"/>
      <c r="Q120" s="47"/>
      <c r="R120" s="47"/>
      <c r="S120" s="47"/>
      <c r="T120" s="95"/>
      <c r="AT120" s="24" t="s">
        <v>177</v>
      </c>
      <c r="AU120" s="24" t="s">
        <v>81</v>
      </c>
    </row>
    <row r="121" s="11" customFormat="1">
      <c r="B121" s="234"/>
      <c r="C121" s="235"/>
      <c r="D121" s="236" t="s">
        <v>157</v>
      </c>
      <c r="E121" s="237" t="s">
        <v>21</v>
      </c>
      <c r="F121" s="238" t="s">
        <v>199</v>
      </c>
      <c r="G121" s="235"/>
      <c r="H121" s="237" t="s">
        <v>21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157</v>
      </c>
      <c r="AU121" s="244" t="s">
        <v>81</v>
      </c>
      <c r="AV121" s="11" t="s">
        <v>79</v>
      </c>
      <c r="AW121" s="11" t="s">
        <v>34</v>
      </c>
      <c r="AX121" s="11" t="s">
        <v>71</v>
      </c>
      <c r="AY121" s="244" t="s">
        <v>148</v>
      </c>
    </row>
    <row r="122" s="11" customFormat="1">
      <c r="B122" s="234"/>
      <c r="C122" s="235"/>
      <c r="D122" s="236" t="s">
        <v>157</v>
      </c>
      <c r="E122" s="237" t="s">
        <v>21</v>
      </c>
      <c r="F122" s="238" t="s">
        <v>200</v>
      </c>
      <c r="G122" s="235"/>
      <c r="H122" s="237" t="s">
        <v>21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157</v>
      </c>
      <c r="AU122" s="244" t="s">
        <v>81</v>
      </c>
      <c r="AV122" s="11" t="s">
        <v>79</v>
      </c>
      <c r="AW122" s="11" t="s">
        <v>34</v>
      </c>
      <c r="AX122" s="11" t="s">
        <v>71</v>
      </c>
      <c r="AY122" s="244" t="s">
        <v>148</v>
      </c>
    </row>
    <row r="123" s="12" customFormat="1">
      <c r="B123" s="245"/>
      <c r="C123" s="246"/>
      <c r="D123" s="236" t="s">
        <v>157</v>
      </c>
      <c r="E123" s="247" t="s">
        <v>21</v>
      </c>
      <c r="F123" s="248" t="s">
        <v>201</v>
      </c>
      <c r="G123" s="246"/>
      <c r="H123" s="249">
        <v>246.97999999999999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AT123" s="255" t="s">
        <v>157</v>
      </c>
      <c r="AU123" s="255" t="s">
        <v>81</v>
      </c>
      <c r="AV123" s="12" t="s">
        <v>81</v>
      </c>
      <c r="AW123" s="12" t="s">
        <v>34</v>
      </c>
      <c r="AX123" s="12" t="s">
        <v>71</v>
      </c>
      <c r="AY123" s="255" t="s">
        <v>148</v>
      </c>
    </row>
    <row r="124" s="12" customFormat="1">
      <c r="B124" s="245"/>
      <c r="C124" s="246"/>
      <c r="D124" s="236" t="s">
        <v>157</v>
      </c>
      <c r="E124" s="247" t="s">
        <v>21</v>
      </c>
      <c r="F124" s="248" t="s">
        <v>202</v>
      </c>
      <c r="G124" s="246"/>
      <c r="H124" s="249">
        <v>242.44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157</v>
      </c>
      <c r="AU124" s="255" t="s">
        <v>81</v>
      </c>
      <c r="AV124" s="12" t="s">
        <v>81</v>
      </c>
      <c r="AW124" s="12" t="s">
        <v>34</v>
      </c>
      <c r="AX124" s="12" t="s">
        <v>71</v>
      </c>
      <c r="AY124" s="255" t="s">
        <v>148</v>
      </c>
    </row>
    <row r="125" s="13" customFormat="1">
      <c r="B125" s="256"/>
      <c r="C125" s="257"/>
      <c r="D125" s="236" t="s">
        <v>157</v>
      </c>
      <c r="E125" s="258" t="s">
        <v>21</v>
      </c>
      <c r="F125" s="259" t="s">
        <v>173</v>
      </c>
      <c r="G125" s="257"/>
      <c r="H125" s="260">
        <v>489.42000000000002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AT125" s="266" t="s">
        <v>157</v>
      </c>
      <c r="AU125" s="266" t="s">
        <v>81</v>
      </c>
      <c r="AV125" s="13" t="s">
        <v>155</v>
      </c>
      <c r="AW125" s="13" t="s">
        <v>34</v>
      </c>
      <c r="AX125" s="13" t="s">
        <v>79</v>
      </c>
      <c r="AY125" s="266" t="s">
        <v>148</v>
      </c>
    </row>
    <row r="126" s="1" customFormat="1" ht="38.25" customHeight="1">
      <c r="B126" s="46"/>
      <c r="C126" s="222" t="s">
        <v>203</v>
      </c>
      <c r="D126" s="222" t="s">
        <v>151</v>
      </c>
      <c r="E126" s="223" t="s">
        <v>204</v>
      </c>
      <c r="F126" s="224" t="s">
        <v>205</v>
      </c>
      <c r="G126" s="225" t="s">
        <v>98</v>
      </c>
      <c r="H126" s="226">
        <v>29365.200000000001</v>
      </c>
      <c r="I126" s="227"/>
      <c r="J126" s="228">
        <f>ROUND(I126*H126,2)</f>
        <v>0</v>
      </c>
      <c r="K126" s="224" t="s">
        <v>154</v>
      </c>
      <c r="L126" s="72"/>
      <c r="M126" s="229" t="s">
        <v>21</v>
      </c>
      <c r="N126" s="230" t="s">
        <v>42</v>
      </c>
      <c r="O126" s="47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AR126" s="24" t="s">
        <v>155</v>
      </c>
      <c r="AT126" s="24" t="s">
        <v>151</v>
      </c>
      <c r="AU126" s="24" t="s">
        <v>81</v>
      </c>
      <c r="AY126" s="24" t="s">
        <v>148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24" t="s">
        <v>79</v>
      </c>
      <c r="BK126" s="233">
        <f>ROUND(I126*H126,2)</f>
        <v>0</v>
      </c>
      <c r="BL126" s="24" t="s">
        <v>155</v>
      </c>
      <c r="BM126" s="24" t="s">
        <v>206</v>
      </c>
    </row>
    <row r="127" s="1" customFormat="1">
      <c r="B127" s="46"/>
      <c r="C127" s="74"/>
      <c r="D127" s="236" t="s">
        <v>177</v>
      </c>
      <c r="E127" s="74"/>
      <c r="F127" s="267" t="s">
        <v>207</v>
      </c>
      <c r="G127" s="74"/>
      <c r="H127" s="74"/>
      <c r="I127" s="192"/>
      <c r="J127" s="74"/>
      <c r="K127" s="74"/>
      <c r="L127" s="72"/>
      <c r="M127" s="268"/>
      <c r="N127" s="47"/>
      <c r="O127" s="47"/>
      <c r="P127" s="47"/>
      <c r="Q127" s="47"/>
      <c r="R127" s="47"/>
      <c r="S127" s="47"/>
      <c r="T127" s="95"/>
      <c r="AT127" s="24" t="s">
        <v>177</v>
      </c>
      <c r="AU127" s="24" t="s">
        <v>81</v>
      </c>
    </row>
    <row r="128" s="12" customFormat="1">
      <c r="B128" s="245"/>
      <c r="C128" s="246"/>
      <c r="D128" s="236" t="s">
        <v>157</v>
      </c>
      <c r="E128" s="246"/>
      <c r="F128" s="248" t="s">
        <v>208</v>
      </c>
      <c r="G128" s="246"/>
      <c r="H128" s="249">
        <v>29365.200000000001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AT128" s="255" t="s">
        <v>157</v>
      </c>
      <c r="AU128" s="255" t="s">
        <v>81</v>
      </c>
      <c r="AV128" s="12" t="s">
        <v>81</v>
      </c>
      <c r="AW128" s="12" t="s">
        <v>6</v>
      </c>
      <c r="AX128" s="12" t="s">
        <v>79</v>
      </c>
      <c r="AY128" s="255" t="s">
        <v>148</v>
      </c>
    </row>
    <row r="129" s="1" customFormat="1" ht="38.25" customHeight="1">
      <c r="B129" s="46"/>
      <c r="C129" s="222" t="s">
        <v>209</v>
      </c>
      <c r="D129" s="222" t="s">
        <v>151</v>
      </c>
      <c r="E129" s="223" t="s">
        <v>210</v>
      </c>
      <c r="F129" s="224" t="s">
        <v>211</v>
      </c>
      <c r="G129" s="225" t="s">
        <v>98</v>
      </c>
      <c r="H129" s="226">
        <v>489.42000000000002</v>
      </c>
      <c r="I129" s="227"/>
      <c r="J129" s="228">
        <f>ROUND(I129*H129,2)</f>
        <v>0</v>
      </c>
      <c r="K129" s="224" t="s">
        <v>154</v>
      </c>
      <c r="L129" s="72"/>
      <c r="M129" s="229" t="s">
        <v>21</v>
      </c>
      <c r="N129" s="230" t="s">
        <v>42</v>
      </c>
      <c r="O129" s="47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4" t="s">
        <v>155</v>
      </c>
      <c r="AT129" s="24" t="s">
        <v>151</v>
      </c>
      <c r="AU129" s="24" t="s">
        <v>81</v>
      </c>
      <c r="AY129" s="24" t="s">
        <v>148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4" t="s">
        <v>79</v>
      </c>
      <c r="BK129" s="233">
        <f>ROUND(I129*H129,2)</f>
        <v>0</v>
      </c>
      <c r="BL129" s="24" t="s">
        <v>155</v>
      </c>
      <c r="BM129" s="24" t="s">
        <v>212</v>
      </c>
    </row>
    <row r="130" s="10" customFormat="1" ht="29.88" customHeight="1">
      <c r="B130" s="206"/>
      <c r="C130" s="207"/>
      <c r="D130" s="208" t="s">
        <v>70</v>
      </c>
      <c r="E130" s="220" t="s">
        <v>213</v>
      </c>
      <c r="F130" s="220" t="s">
        <v>214</v>
      </c>
      <c r="G130" s="207"/>
      <c r="H130" s="207"/>
      <c r="I130" s="210"/>
      <c r="J130" s="221">
        <f>BK130</f>
        <v>0</v>
      </c>
      <c r="K130" s="207"/>
      <c r="L130" s="212"/>
      <c r="M130" s="213"/>
      <c r="N130" s="214"/>
      <c r="O130" s="214"/>
      <c r="P130" s="215">
        <f>SUM(P131:P159)</f>
        <v>0</v>
      </c>
      <c r="Q130" s="214"/>
      <c r="R130" s="215">
        <f>SUM(R131:R159)</f>
        <v>18.06072</v>
      </c>
      <c r="S130" s="214"/>
      <c r="T130" s="216">
        <f>SUM(T131:T159)</f>
        <v>35.286931999999993</v>
      </c>
      <c r="AR130" s="217" t="s">
        <v>79</v>
      </c>
      <c r="AT130" s="218" t="s">
        <v>70</v>
      </c>
      <c r="AU130" s="218" t="s">
        <v>79</v>
      </c>
      <c r="AY130" s="217" t="s">
        <v>148</v>
      </c>
      <c r="BK130" s="219">
        <f>SUM(BK131:BK159)</f>
        <v>0</v>
      </c>
    </row>
    <row r="131" s="1" customFormat="1" ht="25.5" customHeight="1">
      <c r="B131" s="46"/>
      <c r="C131" s="222" t="s">
        <v>215</v>
      </c>
      <c r="D131" s="222" t="s">
        <v>151</v>
      </c>
      <c r="E131" s="223" t="s">
        <v>216</v>
      </c>
      <c r="F131" s="224" t="s">
        <v>217</v>
      </c>
      <c r="G131" s="225" t="s">
        <v>218</v>
      </c>
      <c r="H131" s="226">
        <v>2</v>
      </c>
      <c r="I131" s="227"/>
      <c r="J131" s="228">
        <f>ROUND(I131*H131,2)</f>
        <v>0</v>
      </c>
      <c r="K131" s="224" t="s">
        <v>154</v>
      </c>
      <c r="L131" s="72"/>
      <c r="M131" s="229" t="s">
        <v>21</v>
      </c>
      <c r="N131" s="230" t="s">
        <v>42</v>
      </c>
      <c r="O131" s="47"/>
      <c r="P131" s="231">
        <f>O131*H131</f>
        <v>0</v>
      </c>
      <c r="Q131" s="231">
        <v>0.00012</v>
      </c>
      <c r="R131" s="231">
        <f>Q131*H131</f>
        <v>0.00024000000000000001</v>
      </c>
      <c r="S131" s="231">
        <v>0.015010000000000001</v>
      </c>
      <c r="T131" s="232">
        <f>S131*H131</f>
        <v>0.030020000000000002</v>
      </c>
      <c r="AR131" s="24" t="s">
        <v>155</v>
      </c>
      <c r="AT131" s="24" t="s">
        <v>151</v>
      </c>
      <c r="AU131" s="24" t="s">
        <v>81</v>
      </c>
      <c r="AY131" s="24" t="s">
        <v>148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4" t="s">
        <v>79</v>
      </c>
      <c r="BK131" s="233">
        <f>ROUND(I131*H131,2)</f>
        <v>0</v>
      </c>
      <c r="BL131" s="24" t="s">
        <v>155</v>
      </c>
      <c r="BM131" s="24" t="s">
        <v>219</v>
      </c>
    </row>
    <row r="132" s="11" customFormat="1">
      <c r="B132" s="234"/>
      <c r="C132" s="235"/>
      <c r="D132" s="236" t="s">
        <v>157</v>
      </c>
      <c r="E132" s="237" t="s">
        <v>21</v>
      </c>
      <c r="F132" s="238" t="s">
        <v>220</v>
      </c>
      <c r="G132" s="235"/>
      <c r="H132" s="237" t="s">
        <v>21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157</v>
      </c>
      <c r="AU132" s="244" t="s">
        <v>81</v>
      </c>
      <c r="AV132" s="11" t="s">
        <v>79</v>
      </c>
      <c r="AW132" s="11" t="s">
        <v>34</v>
      </c>
      <c r="AX132" s="11" t="s">
        <v>71</v>
      </c>
      <c r="AY132" s="244" t="s">
        <v>148</v>
      </c>
    </row>
    <row r="133" s="11" customFormat="1">
      <c r="B133" s="234"/>
      <c r="C133" s="235"/>
      <c r="D133" s="236" t="s">
        <v>157</v>
      </c>
      <c r="E133" s="237" t="s">
        <v>21</v>
      </c>
      <c r="F133" s="238" t="s">
        <v>221</v>
      </c>
      <c r="G133" s="235"/>
      <c r="H133" s="237" t="s">
        <v>21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AT133" s="244" t="s">
        <v>157</v>
      </c>
      <c r="AU133" s="244" t="s">
        <v>81</v>
      </c>
      <c r="AV133" s="11" t="s">
        <v>79</v>
      </c>
      <c r="AW133" s="11" t="s">
        <v>34</v>
      </c>
      <c r="AX133" s="11" t="s">
        <v>71</v>
      </c>
      <c r="AY133" s="244" t="s">
        <v>148</v>
      </c>
    </row>
    <row r="134" s="12" customFormat="1">
      <c r="B134" s="245"/>
      <c r="C134" s="246"/>
      <c r="D134" s="236" t="s">
        <v>157</v>
      </c>
      <c r="E134" s="247" t="s">
        <v>21</v>
      </c>
      <c r="F134" s="248" t="s">
        <v>81</v>
      </c>
      <c r="G134" s="246"/>
      <c r="H134" s="249">
        <v>2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AT134" s="255" t="s">
        <v>157</v>
      </c>
      <c r="AU134" s="255" t="s">
        <v>81</v>
      </c>
      <c r="AV134" s="12" t="s">
        <v>81</v>
      </c>
      <c r="AW134" s="12" t="s">
        <v>34</v>
      </c>
      <c r="AX134" s="12" t="s">
        <v>79</v>
      </c>
      <c r="AY134" s="255" t="s">
        <v>148</v>
      </c>
    </row>
    <row r="135" s="1" customFormat="1" ht="25.5" customHeight="1">
      <c r="B135" s="46"/>
      <c r="C135" s="222" t="s">
        <v>222</v>
      </c>
      <c r="D135" s="222" t="s">
        <v>151</v>
      </c>
      <c r="E135" s="223" t="s">
        <v>223</v>
      </c>
      <c r="F135" s="224" t="s">
        <v>224</v>
      </c>
      <c r="G135" s="225" t="s">
        <v>225</v>
      </c>
      <c r="H135" s="226">
        <v>0.89400000000000002</v>
      </c>
      <c r="I135" s="227"/>
      <c r="J135" s="228">
        <f>ROUND(I135*H135,2)</f>
        <v>0</v>
      </c>
      <c r="K135" s="224" t="s">
        <v>154</v>
      </c>
      <c r="L135" s="72"/>
      <c r="M135" s="229" t="s">
        <v>21</v>
      </c>
      <c r="N135" s="230" t="s">
        <v>42</v>
      </c>
      <c r="O135" s="47"/>
      <c r="P135" s="231">
        <f>O135*H135</f>
        <v>0</v>
      </c>
      <c r="Q135" s="231">
        <v>0</v>
      </c>
      <c r="R135" s="231">
        <f>Q135*H135</f>
        <v>0</v>
      </c>
      <c r="S135" s="231">
        <v>2.2000000000000002</v>
      </c>
      <c r="T135" s="232">
        <f>S135*H135</f>
        <v>1.9668000000000001</v>
      </c>
      <c r="AR135" s="24" t="s">
        <v>155</v>
      </c>
      <c r="AT135" s="24" t="s">
        <v>151</v>
      </c>
      <c r="AU135" s="24" t="s">
        <v>81</v>
      </c>
      <c r="AY135" s="24" t="s">
        <v>148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4" t="s">
        <v>79</v>
      </c>
      <c r="BK135" s="233">
        <f>ROUND(I135*H135,2)</f>
        <v>0</v>
      </c>
      <c r="BL135" s="24" t="s">
        <v>155</v>
      </c>
      <c r="BM135" s="24" t="s">
        <v>226</v>
      </c>
    </row>
    <row r="136" s="11" customFormat="1">
      <c r="B136" s="234"/>
      <c r="C136" s="235"/>
      <c r="D136" s="236" t="s">
        <v>157</v>
      </c>
      <c r="E136" s="237" t="s">
        <v>21</v>
      </c>
      <c r="F136" s="238" t="s">
        <v>227</v>
      </c>
      <c r="G136" s="235"/>
      <c r="H136" s="237" t="s">
        <v>21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157</v>
      </c>
      <c r="AU136" s="244" t="s">
        <v>81</v>
      </c>
      <c r="AV136" s="11" t="s">
        <v>79</v>
      </c>
      <c r="AW136" s="11" t="s">
        <v>34</v>
      </c>
      <c r="AX136" s="11" t="s">
        <v>71</v>
      </c>
      <c r="AY136" s="244" t="s">
        <v>148</v>
      </c>
    </row>
    <row r="137" s="12" customFormat="1">
      <c r="B137" s="245"/>
      <c r="C137" s="246"/>
      <c r="D137" s="236" t="s">
        <v>157</v>
      </c>
      <c r="E137" s="247" t="s">
        <v>21</v>
      </c>
      <c r="F137" s="248" t="s">
        <v>228</v>
      </c>
      <c r="G137" s="246"/>
      <c r="H137" s="249">
        <v>0.89400000000000002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157</v>
      </c>
      <c r="AU137" s="255" t="s">
        <v>81</v>
      </c>
      <c r="AV137" s="12" t="s">
        <v>81</v>
      </c>
      <c r="AW137" s="12" t="s">
        <v>34</v>
      </c>
      <c r="AX137" s="12" t="s">
        <v>79</v>
      </c>
      <c r="AY137" s="255" t="s">
        <v>148</v>
      </c>
    </row>
    <row r="138" s="1" customFormat="1" ht="25.5" customHeight="1">
      <c r="B138" s="46"/>
      <c r="C138" s="222" t="s">
        <v>229</v>
      </c>
      <c r="D138" s="222" t="s">
        <v>151</v>
      </c>
      <c r="E138" s="223" t="s">
        <v>230</v>
      </c>
      <c r="F138" s="224" t="s">
        <v>231</v>
      </c>
      <c r="G138" s="225" t="s">
        <v>225</v>
      </c>
      <c r="H138" s="226">
        <v>4.0499999999999998</v>
      </c>
      <c r="I138" s="227"/>
      <c r="J138" s="228">
        <f>ROUND(I138*H138,2)</f>
        <v>0</v>
      </c>
      <c r="K138" s="224" t="s">
        <v>154</v>
      </c>
      <c r="L138" s="72"/>
      <c r="M138" s="229" t="s">
        <v>21</v>
      </c>
      <c r="N138" s="230" t="s">
        <v>42</v>
      </c>
      <c r="O138" s="47"/>
      <c r="P138" s="231">
        <f>O138*H138</f>
        <v>0</v>
      </c>
      <c r="Q138" s="231">
        <v>0</v>
      </c>
      <c r="R138" s="231">
        <f>Q138*H138</f>
        <v>0</v>
      </c>
      <c r="S138" s="231">
        <v>2.3999999999999999</v>
      </c>
      <c r="T138" s="232">
        <f>S138*H138</f>
        <v>9.7199999999999989</v>
      </c>
      <c r="AR138" s="24" t="s">
        <v>155</v>
      </c>
      <c r="AT138" s="24" t="s">
        <v>151</v>
      </c>
      <c r="AU138" s="24" t="s">
        <v>81</v>
      </c>
      <c r="AY138" s="24" t="s">
        <v>148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4" t="s">
        <v>79</v>
      </c>
      <c r="BK138" s="233">
        <f>ROUND(I138*H138,2)</f>
        <v>0</v>
      </c>
      <c r="BL138" s="24" t="s">
        <v>155</v>
      </c>
      <c r="BM138" s="24" t="s">
        <v>232</v>
      </c>
    </row>
    <row r="139" s="11" customFormat="1">
      <c r="B139" s="234"/>
      <c r="C139" s="235"/>
      <c r="D139" s="236" t="s">
        <v>157</v>
      </c>
      <c r="E139" s="237" t="s">
        <v>21</v>
      </c>
      <c r="F139" s="238" t="s">
        <v>233</v>
      </c>
      <c r="G139" s="235"/>
      <c r="H139" s="237" t="s">
        <v>21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157</v>
      </c>
      <c r="AU139" s="244" t="s">
        <v>81</v>
      </c>
      <c r="AV139" s="11" t="s">
        <v>79</v>
      </c>
      <c r="AW139" s="11" t="s">
        <v>34</v>
      </c>
      <c r="AX139" s="11" t="s">
        <v>71</v>
      </c>
      <c r="AY139" s="244" t="s">
        <v>148</v>
      </c>
    </row>
    <row r="140" s="11" customFormat="1">
      <c r="B140" s="234"/>
      <c r="C140" s="235"/>
      <c r="D140" s="236" t="s">
        <v>157</v>
      </c>
      <c r="E140" s="237" t="s">
        <v>21</v>
      </c>
      <c r="F140" s="238" t="s">
        <v>234</v>
      </c>
      <c r="G140" s="235"/>
      <c r="H140" s="237" t="s">
        <v>21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157</v>
      </c>
      <c r="AU140" s="244" t="s">
        <v>81</v>
      </c>
      <c r="AV140" s="11" t="s">
        <v>79</v>
      </c>
      <c r="AW140" s="11" t="s">
        <v>34</v>
      </c>
      <c r="AX140" s="11" t="s">
        <v>71</v>
      </c>
      <c r="AY140" s="244" t="s">
        <v>148</v>
      </c>
    </row>
    <row r="141" s="12" customFormat="1">
      <c r="B141" s="245"/>
      <c r="C141" s="246"/>
      <c r="D141" s="236" t="s">
        <v>157</v>
      </c>
      <c r="E141" s="247" t="s">
        <v>21</v>
      </c>
      <c r="F141" s="248" t="s">
        <v>235</v>
      </c>
      <c r="G141" s="246"/>
      <c r="H141" s="249">
        <v>4.0499999999999998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157</v>
      </c>
      <c r="AU141" s="255" t="s">
        <v>81</v>
      </c>
      <c r="AV141" s="12" t="s">
        <v>81</v>
      </c>
      <c r="AW141" s="12" t="s">
        <v>34</v>
      </c>
      <c r="AX141" s="12" t="s">
        <v>79</v>
      </c>
      <c r="AY141" s="255" t="s">
        <v>148</v>
      </c>
    </row>
    <row r="142" s="1" customFormat="1" ht="16.5" customHeight="1">
      <c r="B142" s="46"/>
      <c r="C142" s="222" t="s">
        <v>236</v>
      </c>
      <c r="D142" s="222" t="s">
        <v>151</v>
      </c>
      <c r="E142" s="223" t="s">
        <v>237</v>
      </c>
      <c r="F142" s="224" t="s">
        <v>238</v>
      </c>
      <c r="G142" s="225" t="s">
        <v>225</v>
      </c>
      <c r="H142" s="226">
        <v>1.8480000000000001</v>
      </c>
      <c r="I142" s="227"/>
      <c r="J142" s="228">
        <f>ROUND(I142*H142,2)</f>
        <v>0</v>
      </c>
      <c r="K142" s="224" t="s">
        <v>154</v>
      </c>
      <c r="L142" s="72"/>
      <c r="M142" s="229" t="s">
        <v>21</v>
      </c>
      <c r="N142" s="230" t="s">
        <v>42</v>
      </c>
      <c r="O142" s="47"/>
      <c r="P142" s="231">
        <f>O142*H142</f>
        <v>0</v>
      </c>
      <c r="Q142" s="231">
        <v>0</v>
      </c>
      <c r="R142" s="231">
        <f>Q142*H142</f>
        <v>0</v>
      </c>
      <c r="S142" s="231">
        <v>1.95</v>
      </c>
      <c r="T142" s="232">
        <f>S142*H142</f>
        <v>3.6036000000000001</v>
      </c>
      <c r="AR142" s="24" t="s">
        <v>155</v>
      </c>
      <c r="AT142" s="24" t="s">
        <v>151</v>
      </c>
      <c r="AU142" s="24" t="s">
        <v>81</v>
      </c>
      <c r="AY142" s="24" t="s">
        <v>148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24" t="s">
        <v>79</v>
      </c>
      <c r="BK142" s="233">
        <f>ROUND(I142*H142,2)</f>
        <v>0</v>
      </c>
      <c r="BL142" s="24" t="s">
        <v>155</v>
      </c>
      <c r="BM142" s="24" t="s">
        <v>239</v>
      </c>
    </row>
    <row r="143" s="11" customFormat="1">
      <c r="B143" s="234"/>
      <c r="C143" s="235"/>
      <c r="D143" s="236" t="s">
        <v>157</v>
      </c>
      <c r="E143" s="237" t="s">
        <v>21</v>
      </c>
      <c r="F143" s="238" t="s">
        <v>240</v>
      </c>
      <c r="G143" s="235"/>
      <c r="H143" s="237" t="s">
        <v>21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AT143" s="244" t="s">
        <v>157</v>
      </c>
      <c r="AU143" s="244" t="s">
        <v>81</v>
      </c>
      <c r="AV143" s="11" t="s">
        <v>79</v>
      </c>
      <c r="AW143" s="11" t="s">
        <v>34</v>
      </c>
      <c r="AX143" s="11" t="s">
        <v>71</v>
      </c>
      <c r="AY143" s="244" t="s">
        <v>148</v>
      </c>
    </row>
    <row r="144" s="11" customFormat="1">
      <c r="B144" s="234"/>
      <c r="C144" s="235"/>
      <c r="D144" s="236" t="s">
        <v>157</v>
      </c>
      <c r="E144" s="237" t="s">
        <v>21</v>
      </c>
      <c r="F144" s="238" t="s">
        <v>234</v>
      </c>
      <c r="G144" s="235"/>
      <c r="H144" s="237" t="s">
        <v>21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157</v>
      </c>
      <c r="AU144" s="244" t="s">
        <v>81</v>
      </c>
      <c r="AV144" s="11" t="s">
        <v>79</v>
      </c>
      <c r="AW144" s="11" t="s">
        <v>34</v>
      </c>
      <c r="AX144" s="11" t="s">
        <v>71</v>
      </c>
      <c r="AY144" s="244" t="s">
        <v>148</v>
      </c>
    </row>
    <row r="145" s="12" customFormat="1">
      <c r="B145" s="245"/>
      <c r="C145" s="246"/>
      <c r="D145" s="236" t="s">
        <v>157</v>
      </c>
      <c r="E145" s="247" t="s">
        <v>21</v>
      </c>
      <c r="F145" s="248" t="s">
        <v>241</v>
      </c>
      <c r="G145" s="246"/>
      <c r="H145" s="249">
        <v>1.8480000000000001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AT145" s="255" t="s">
        <v>157</v>
      </c>
      <c r="AU145" s="255" t="s">
        <v>81</v>
      </c>
      <c r="AV145" s="12" t="s">
        <v>81</v>
      </c>
      <c r="AW145" s="12" t="s">
        <v>34</v>
      </c>
      <c r="AX145" s="12" t="s">
        <v>79</v>
      </c>
      <c r="AY145" s="255" t="s">
        <v>148</v>
      </c>
    </row>
    <row r="146" s="1" customFormat="1" ht="25.5" customHeight="1">
      <c r="B146" s="46"/>
      <c r="C146" s="222" t="s">
        <v>242</v>
      </c>
      <c r="D146" s="222" t="s">
        <v>151</v>
      </c>
      <c r="E146" s="223" t="s">
        <v>243</v>
      </c>
      <c r="F146" s="224" t="s">
        <v>244</v>
      </c>
      <c r="G146" s="225" t="s">
        <v>98</v>
      </c>
      <c r="H146" s="226">
        <v>24</v>
      </c>
      <c r="I146" s="227"/>
      <c r="J146" s="228">
        <f>ROUND(I146*H146,2)</f>
        <v>0</v>
      </c>
      <c r="K146" s="224" t="s">
        <v>154</v>
      </c>
      <c r="L146" s="72"/>
      <c r="M146" s="229" t="s">
        <v>21</v>
      </c>
      <c r="N146" s="230" t="s">
        <v>42</v>
      </c>
      <c r="O146" s="47"/>
      <c r="P146" s="231">
        <f>O146*H146</f>
        <v>0</v>
      </c>
      <c r="Q146" s="231">
        <v>0</v>
      </c>
      <c r="R146" s="231">
        <f>Q146*H146</f>
        <v>0</v>
      </c>
      <c r="S146" s="231">
        <v>0.037999999999999999</v>
      </c>
      <c r="T146" s="232">
        <f>S146*H146</f>
        <v>0.91199999999999992</v>
      </c>
      <c r="AR146" s="24" t="s">
        <v>155</v>
      </c>
      <c r="AT146" s="24" t="s">
        <v>151</v>
      </c>
      <c r="AU146" s="24" t="s">
        <v>81</v>
      </c>
      <c r="AY146" s="24" t="s">
        <v>148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4" t="s">
        <v>79</v>
      </c>
      <c r="BK146" s="233">
        <f>ROUND(I146*H146,2)</f>
        <v>0</v>
      </c>
      <c r="BL146" s="24" t="s">
        <v>155</v>
      </c>
      <c r="BM146" s="24" t="s">
        <v>245</v>
      </c>
    </row>
    <row r="147" s="11" customFormat="1">
      <c r="B147" s="234"/>
      <c r="C147" s="235"/>
      <c r="D147" s="236" t="s">
        <v>157</v>
      </c>
      <c r="E147" s="237" t="s">
        <v>21</v>
      </c>
      <c r="F147" s="238" t="s">
        <v>246</v>
      </c>
      <c r="G147" s="235"/>
      <c r="H147" s="237" t="s">
        <v>21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157</v>
      </c>
      <c r="AU147" s="244" t="s">
        <v>81</v>
      </c>
      <c r="AV147" s="11" t="s">
        <v>79</v>
      </c>
      <c r="AW147" s="11" t="s">
        <v>34</v>
      </c>
      <c r="AX147" s="11" t="s">
        <v>71</v>
      </c>
      <c r="AY147" s="244" t="s">
        <v>148</v>
      </c>
    </row>
    <row r="148" s="11" customFormat="1">
      <c r="B148" s="234"/>
      <c r="C148" s="235"/>
      <c r="D148" s="236" t="s">
        <v>157</v>
      </c>
      <c r="E148" s="237" t="s">
        <v>21</v>
      </c>
      <c r="F148" s="238" t="s">
        <v>247</v>
      </c>
      <c r="G148" s="235"/>
      <c r="H148" s="237" t="s">
        <v>21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157</v>
      </c>
      <c r="AU148" s="244" t="s">
        <v>81</v>
      </c>
      <c r="AV148" s="11" t="s">
        <v>79</v>
      </c>
      <c r="AW148" s="11" t="s">
        <v>34</v>
      </c>
      <c r="AX148" s="11" t="s">
        <v>71</v>
      </c>
      <c r="AY148" s="244" t="s">
        <v>148</v>
      </c>
    </row>
    <row r="149" s="12" customFormat="1">
      <c r="B149" s="245"/>
      <c r="C149" s="246"/>
      <c r="D149" s="236" t="s">
        <v>157</v>
      </c>
      <c r="E149" s="247" t="s">
        <v>21</v>
      </c>
      <c r="F149" s="248" t="s">
        <v>248</v>
      </c>
      <c r="G149" s="246"/>
      <c r="H149" s="249">
        <v>24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AT149" s="255" t="s">
        <v>157</v>
      </c>
      <c r="AU149" s="255" t="s">
        <v>81</v>
      </c>
      <c r="AV149" s="12" t="s">
        <v>81</v>
      </c>
      <c r="AW149" s="12" t="s">
        <v>34</v>
      </c>
      <c r="AX149" s="12" t="s">
        <v>79</v>
      </c>
      <c r="AY149" s="255" t="s">
        <v>148</v>
      </c>
    </row>
    <row r="150" s="1" customFormat="1" ht="16.5" customHeight="1">
      <c r="B150" s="46"/>
      <c r="C150" s="222" t="s">
        <v>10</v>
      </c>
      <c r="D150" s="222" t="s">
        <v>151</v>
      </c>
      <c r="E150" s="223" t="s">
        <v>249</v>
      </c>
      <c r="F150" s="224" t="s">
        <v>250</v>
      </c>
      <c r="G150" s="225" t="s">
        <v>98</v>
      </c>
      <c r="H150" s="226">
        <v>376.25999999999999</v>
      </c>
      <c r="I150" s="227"/>
      <c r="J150" s="228">
        <f>ROUND(I150*H150,2)</f>
        <v>0</v>
      </c>
      <c r="K150" s="224" t="s">
        <v>154</v>
      </c>
      <c r="L150" s="72"/>
      <c r="M150" s="229" t="s">
        <v>21</v>
      </c>
      <c r="N150" s="230" t="s">
        <v>42</v>
      </c>
      <c r="O150" s="47"/>
      <c r="P150" s="231">
        <f>O150*H150</f>
        <v>0</v>
      </c>
      <c r="Q150" s="231">
        <v>0.048000000000000001</v>
      </c>
      <c r="R150" s="231">
        <f>Q150*H150</f>
        <v>18.060479999999998</v>
      </c>
      <c r="S150" s="231">
        <v>0.048000000000000001</v>
      </c>
      <c r="T150" s="232">
        <f>S150*H150</f>
        <v>18.060479999999998</v>
      </c>
      <c r="AR150" s="24" t="s">
        <v>155</v>
      </c>
      <c r="AT150" s="24" t="s">
        <v>151</v>
      </c>
      <c r="AU150" s="24" t="s">
        <v>81</v>
      </c>
      <c r="AY150" s="24" t="s">
        <v>148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24" t="s">
        <v>79</v>
      </c>
      <c r="BK150" s="233">
        <f>ROUND(I150*H150,2)</f>
        <v>0</v>
      </c>
      <c r="BL150" s="24" t="s">
        <v>155</v>
      </c>
      <c r="BM150" s="24" t="s">
        <v>251</v>
      </c>
    </row>
    <row r="151" s="11" customFormat="1">
      <c r="B151" s="234"/>
      <c r="C151" s="235"/>
      <c r="D151" s="236" t="s">
        <v>157</v>
      </c>
      <c r="E151" s="237" t="s">
        <v>21</v>
      </c>
      <c r="F151" s="238" t="s">
        <v>252</v>
      </c>
      <c r="G151" s="235"/>
      <c r="H151" s="237" t="s">
        <v>21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157</v>
      </c>
      <c r="AU151" s="244" t="s">
        <v>81</v>
      </c>
      <c r="AV151" s="11" t="s">
        <v>79</v>
      </c>
      <c r="AW151" s="11" t="s">
        <v>34</v>
      </c>
      <c r="AX151" s="11" t="s">
        <v>71</v>
      </c>
      <c r="AY151" s="244" t="s">
        <v>148</v>
      </c>
    </row>
    <row r="152" s="11" customFormat="1">
      <c r="B152" s="234"/>
      <c r="C152" s="235"/>
      <c r="D152" s="236" t="s">
        <v>157</v>
      </c>
      <c r="E152" s="237" t="s">
        <v>21</v>
      </c>
      <c r="F152" s="238" t="s">
        <v>253</v>
      </c>
      <c r="G152" s="235"/>
      <c r="H152" s="237" t="s">
        <v>21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AT152" s="244" t="s">
        <v>157</v>
      </c>
      <c r="AU152" s="244" t="s">
        <v>81</v>
      </c>
      <c r="AV152" s="11" t="s">
        <v>79</v>
      </c>
      <c r="AW152" s="11" t="s">
        <v>34</v>
      </c>
      <c r="AX152" s="11" t="s">
        <v>71</v>
      </c>
      <c r="AY152" s="244" t="s">
        <v>148</v>
      </c>
    </row>
    <row r="153" s="11" customFormat="1">
      <c r="B153" s="234"/>
      <c r="C153" s="235"/>
      <c r="D153" s="236" t="s">
        <v>157</v>
      </c>
      <c r="E153" s="237" t="s">
        <v>21</v>
      </c>
      <c r="F153" s="238" t="s">
        <v>186</v>
      </c>
      <c r="G153" s="235"/>
      <c r="H153" s="237" t="s">
        <v>21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157</v>
      </c>
      <c r="AU153" s="244" t="s">
        <v>81</v>
      </c>
      <c r="AV153" s="11" t="s">
        <v>79</v>
      </c>
      <c r="AW153" s="11" t="s">
        <v>34</v>
      </c>
      <c r="AX153" s="11" t="s">
        <v>71</v>
      </c>
      <c r="AY153" s="244" t="s">
        <v>148</v>
      </c>
    </row>
    <row r="154" s="12" customFormat="1">
      <c r="B154" s="245"/>
      <c r="C154" s="246"/>
      <c r="D154" s="236" t="s">
        <v>157</v>
      </c>
      <c r="E154" s="247" t="s">
        <v>21</v>
      </c>
      <c r="F154" s="248" t="s">
        <v>254</v>
      </c>
      <c r="G154" s="246"/>
      <c r="H154" s="249">
        <v>368.32799999999997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AT154" s="255" t="s">
        <v>157</v>
      </c>
      <c r="AU154" s="255" t="s">
        <v>81</v>
      </c>
      <c r="AV154" s="12" t="s">
        <v>81</v>
      </c>
      <c r="AW154" s="12" t="s">
        <v>34</v>
      </c>
      <c r="AX154" s="12" t="s">
        <v>71</v>
      </c>
      <c r="AY154" s="255" t="s">
        <v>148</v>
      </c>
    </row>
    <row r="155" s="12" customFormat="1">
      <c r="B155" s="245"/>
      <c r="C155" s="246"/>
      <c r="D155" s="236" t="s">
        <v>157</v>
      </c>
      <c r="E155" s="247" t="s">
        <v>21</v>
      </c>
      <c r="F155" s="248" t="s">
        <v>255</v>
      </c>
      <c r="G155" s="246"/>
      <c r="H155" s="249">
        <v>7.9320000000000004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157</v>
      </c>
      <c r="AU155" s="255" t="s">
        <v>81</v>
      </c>
      <c r="AV155" s="12" t="s">
        <v>81</v>
      </c>
      <c r="AW155" s="12" t="s">
        <v>34</v>
      </c>
      <c r="AX155" s="12" t="s">
        <v>71</v>
      </c>
      <c r="AY155" s="255" t="s">
        <v>148</v>
      </c>
    </row>
    <row r="156" s="13" customFormat="1">
      <c r="B156" s="256"/>
      <c r="C156" s="257"/>
      <c r="D156" s="236" t="s">
        <v>157</v>
      </c>
      <c r="E156" s="258" t="s">
        <v>21</v>
      </c>
      <c r="F156" s="259" t="s">
        <v>173</v>
      </c>
      <c r="G156" s="257"/>
      <c r="H156" s="260">
        <v>376.25999999999999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AT156" s="266" t="s">
        <v>157</v>
      </c>
      <c r="AU156" s="266" t="s">
        <v>81</v>
      </c>
      <c r="AV156" s="13" t="s">
        <v>155</v>
      </c>
      <c r="AW156" s="13" t="s">
        <v>34</v>
      </c>
      <c r="AX156" s="13" t="s">
        <v>79</v>
      </c>
      <c r="AY156" s="266" t="s">
        <v>148</v>
      </c>
    </row>
    <row r="157" s="1" customFormat="1" ht="38.25" customHeight="1">
      <c r="B157" s="46"/>
      <c r="C157" s="222" t="s">
        <v>256</v>
      </c>
      <c r="D157" s="222" t="s">
        <v>151</v>
      </c>
      <c r="E157" s="223" t="s">
        <v>257</v>
      </c>
      <c r="F157" s="224" t="s">
        <v>258</v>
      </c>
      <c r="G157" s="225" t="s">
        <v>98</v>
      </c>
      <c r="H157" s="226">
        <v>16.847999999999999</v>
      </c>
      <c r="I157" s="227"/>
      <c r="J157" s="228">
        <f>ROUND(I157*H157,2)</f>
        <v>0</v>
      </c>
      <c r="K157" s="224" t="s">
        <v>154</v>
      </c>
      <c r="L157" s="72"/>
      <c r="M157" s="229" t="s">
        <v>21</v>
      </c>
      <c r="N157" s="230" t="s">
        <v>42</v>
      </c>
      <c r="O157" s="47"/>
      <c r="P157" s="231">
        <f>O157*H157</f>
        <v>0</v>
      </c>
      <c r="Q157" s="231">
        <v>0</v>
      </c>
      <c r="R157" s="231">
        <f>Q157*H157</f>
        <v>0</v>
      </c>
      <c r="S157" s="231">
        <v>0.058999999999999997</v>
      </c>
      <c r="T157" s="232">
        <f>S157*H157</f>
        <v>0.99403199999999992</v>
      </c>
      <c r="AR157" s="24" t="s">
        <v>155</v>
      </c>
      <c r="AT157" s="24" t="s">
        <v>151</v>
      </c>
      <c r="AU157" s="24" t="s">
        <v>81</v>
      </c>
      <c r="AY157" s="24" t="s">
        <v>148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24" t="s">
        <v>79</v>
      </c>
      <c r="BK157" s="233">
        <f>ROUND(I157*H157,2)</f>
        <v>0</v>
      </c>
      <c r="BL157" s="24" t="s">
        <v>155</v>
      </c>
      <c r="BM157" s="24" t="s">
        <v>259</v>
      </c>
    </row>
    <row r="158" s="11" customFormat="1">
      <c r="B158" s="234"/>
      <c r="C158" s="235"/>
      <c r="D158" s="236" t="s">
        <v>157</v>
      </c>
      <c r="E158" s="237" t="s">
        <v>21</v>
      </c>
      <c r="F158" s="238" t="s">
        <v>186</v>
      </c>
      <c r="G158" s="235"/>
      <c r="H158" s="237" t="s">
        <v>21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157</v>
      </c>
      <c r="AU158" s="244" t="s">
        <v>81</v>
      </c>
      <c r="AV158" s="11" t="s">
        <v>79</v>
      </c>
      <c r="AW158" s="11" t="s">
        <v>34</v>
      </c>
      <c r="AX158" s="11" t="s">
        <v>71</v>
      </c>
      <c r="AY158" s="244" t="s">
        <v>148</v>
      </c>
    </row>
    <row r="159" s="12" customFormat="1">
      <c r="B159" s="245"/>
      <c r="C159" s="246"/>
      <c r="D159" s="236" t="s">
        <v>157</v>
      </c>
      <c r="E159" s="247" t="s">
        <v>21</v>
      </c>
      <c r="F159" s="248" t="s">
        <v>159</v>
      </c>
      <c r="G159" s="246"/>
      <c r="H159" s="249">
        <v>16.847999999999999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157</v>
      </c>
      <c r="AU159" s="255" t="s">
        <v>81</v>
      </c>
      <c r="AV159" s="12" t="s">
        <v>81</v>
      </c>
      <c r="AW159" s="12" t="s">
        <v>34</v>
      </c>
      <c r="AX159" s="12" t="s">
        <v>79</v>
      </c>
      <c r="AY159" s="255" t="s">
        <v>148</v>
      </c>
    </row>
    <row r="160" s="10" customFormat="1" ht="29.88" customHeight="1">
      <c r="B160" s="206"/>
      <c r="C160" s="207"/>
      <c r="D160" s="208" t="s">
        <v>70</v>
      </c>
      <c r="E160" s="220" t="s">
        <v>260</v>
      </c>
      <c r="F160" s="220" t="s">
        <v>261</v>
      </c>
      <c r="G160" s="207"/>
      <c r="H160" s="207"/>
      <c r="I160" s="210"/>
      <c r="J160" s="221">
        <f>BK160</f>
        <v>0</v>
      </c>
      <c r="K160" s="207"/>
      <c r="L160" s="212"/>
      <c r="M160" s="213"/>
      <c r="N160" s="214"/>
      <c r="O160" s="214"/>
      <c r="P160" s="215">
        <f>SUM(P161:P170)</f>
        <v>0</v>
      </c>
      <c r="Q160" s="214"/>
      <c r="R160" s="215">
        <f>SUM(R161:R170)</f>
        <v>0</v>
      </c>
      <c r="S160" s="214"/>
      <c r="T160" s="216">
        <f>SUM(T161:T170)</f>
        <v>0</v>
      </c>
      <c r="AR160" s="217" t="s">
        <v>79</v>
      </c>
      <c r="AT160" s="218" t="s">
        <v>70</v>
      </c>
      <c r="AU160" s="218" t="s">
        <v>79</v>
      </c>
      <c r="AY160" s="217" t="s">
        <v>148</v>
      </c>
      <c r="BK160" s="219">
        <f>SUM(BK161:BK170)</f>
        <v>0</v>
      </c>
    </row>
    <row r="161" s="1" customFormat="1" ht="25.5" customHeight="1">
      <c r="B161" s="46"/>
      <c r="C161" s="222" t="s">
        <v>262</v>
      </c>
      <c r="D161" s="222" t="s">
        <v>151</v>
      </c>
      <c r="E161" s="223" t="s">
        <v>263</v>
      </c>
      <c r="F161" s="224" t="s">
        <v>264</v>
      </c>
      <c r="G161" s="225" t="s">
        <v>265</v>
      </c>
      <c r="H161" s="226">
        <v>49.137999999999998</v>
      </c>
      <c r="I161" s="227"/>
      <c r="J161" s="228">
        <f>ROUND(I161*H161,2)</f>
        <v>0</v>
      </c>
      <c r="K161" s="224" t="s">
        <v>154</v>
      </c>
      <c r="L161" s="72"/>
      <c r="M161" s="229" t="s">
        <v>21</v>
      </c>
      <c r="N161" s="230" t="s">
        <v>42</v>
      </c>
      <c r="O161" s="47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4" t="s">
        <v>155</v>
      </c>
      <c r="AT161" s="24" t="s">
        <v>151</v>
      </c>
      <c r="AU161" s="24" t="s">
        <v>81</v>
      </c>
      <c r="AY161" s="24" t="s">
        <v>148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24" t="s">
        <v>79</v>
      </c>
      <c r="BK161" s="233">
        <f>ROUND(I161*H161,2)</f>
        <v>0</v>
      </c>
      <c r="BL161" s="24" t="s">
        <v>155</v>
      </c>
      <c r="BM161" s="24" t="s">
        <v>266</v>
      </c>
    </row>
    <row r="162" s="1" customFormat="1">
      <c r="B162" s="46"/>
      <c r="C162" s="74"/>
      <c r="D162" s="236" t="s">
        <v>177</v>
      </c>
      <c r="E162" s="74"/>
      <c r="F162" s="267" t="s">
        <v>267</v>
      </c>
      <c r="G162" s="74"/>
      <c r="H162" s="74"/>
      <c r="I162" s="192"/>
      <c r="J162" s="74"/>
      <c r="K162" s="74"/>
      <c r="L162" s="72"/>
      <c r="M162" s="268"/>
      <c r="N162" s="47"/>
      <c r="O162" s="47"/>
      <c r="P162" s="47"/>
      <c r="Q162" s="47"/>
      <c r="R162" s="47"/>
      <c r="S162" s="47"/>
      <c r="T162" s="95"/>
      <c r="AT162" s="24" t="s">
        <v>177</v>
      </c>
      <c r="AU162" s="24" t="s">
        <v>81</v>
      </c>
    </row>
    <row r="163" s="1" customFormat="1" ht="25.5" customHeight="1">
      <c r="B163" s="46"/>
      <c r="C163" s="222" t="s">
        <v>268</v>
      </c>
      <c r="D163" s="222" t="s">
        <v>151</v>
      </c>
      <c r="E163" s="223" t="s">
        <v>269</v>
      </c>
      <c r="F163" s="224" t="s">
        <v>270</v>
      </c>
      <c r="G163" s="225" t="s">
        <v>265</v>
      </c>
      <c r="H163" s="226">
        <v>49.137999999999998</v>
      </c>
      <c r="I163" s="227"/>
      <c r="J163" s="228">
        <f>ROUND(I163*H163,2)</f>
        <v>0</v>
      </c>
      <c r="K163" s="224" t="s">
        <v>154</v>
      </c>
      <c r="L163" s="72"/>
      <c r="M163" s="229" t="s">
        <v>21</v>
      </c>
      <c r="N163" s="230" t="s">
        <v>42</v>
      </c>
      <c r="O163" s="47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4" t="s">
        <v>155</v>
      </c>
      <c r="AT163" s="24" t="s">
        <v>151</v>
      </c>
      <c r="AU163" s="24" t="s">
        <v>81</v>
      </c>
      <c r="AY163" s="24" t="s">
        <v>148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24" t="s">
        <v>79</v>
      </c>
      <c r="BK163" s="233">
        <f>ROUND(I163*H163,2)</f>
        <v>0</v>
      </c>
      <c r="BL163" s="24" t="s">
        <v>155</v>
      </c>
      <c r="BM163" s="24" t="s">
        <v>271</v>
      </c>
    </row>
    <row r="164" s="1" customFormat="1">
      <c r="B164" s="46"/>
      <c r="C164" s="74"/>
      <c r="D164" s="236" t="s">
        <v>177</v>
      </c>
      <c r="E164" s="74"/>
      <c r="F164" s="267" t="s">
        <v>272</v>
      </c>
      <c r="G164" s="74"/>
      <c r="H164" s="74"/>
      <c r="I164" s="192"/>
      <c r="J164" s="74"/>
      <c r="K164" s="74"/>
      <c r="L164" s="72"/>
      <c r="M164" s="268"/>
      <c r="N164" s="47"/>
      <c r="O164" s="47"/>
      <c r="P164" s="47"/>
      <c r="Q164" s="47"/>
      <c r="R164" s="47"/>
      <c r="S164" s="47"/>
      <c r="T164" s="95"/>
      <c r="AT164" s="24" t="s">
        <v>177</v>
      </c>
      <c r="AU164" s="24" t="s">
        <v>81</v>
      </c>
    </row>
    <row r="165" s="1" customFormat="1" ht="25.5" customHeight="1">
      <c r="B165" s="46"/>
      <c r="C165" s="222" t="s">
        <v>273</v>
      </c>
      <c r="D165" s="222" t="s">
        <v>151</v>
      </c>
      <c r="E165" s="223" t="s">
        <v>274</v>
      </c>
      <c r="F165" s="224" t="s">
        <v>275</v>
      </c>
      <c r="G165" s="225" t="s">
        <v>265</v>
      </c>
      <c r="H165" s="226">
        <v>687.93200000000002</v>
      </c>
      <c r="I165" s="227"/>
      <c r="J165" s="228">
        <f>ROUND(I165*H165,2)</f>
        <v>0</v>
      </c>
      <c r="K165" s="224" t="s">
        <v>154</v>
      </c>
      <c r="L165" s="72"/>
      <c r="M165" s="229" t="s">
        <v>21</v>
      </c>
      <c r="N165" s="230" t="s">
        <v>42</v>
      </c>
      <c r="O165" s="47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4" t="s">
        <v>155</v>
      </c>
      <c r="AT165" s="24" t="s">
        <v>151</v>
      </c>
      <c r="AU165" s="24" t="s">
        <v>81</v>
      </c>
      <c r="AY165" s="24" t="s">
        <v>148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24" t="s">
        <v>79</v>
      </c>
      <c r="BK165" s="233">
        <f>ROUND(I165*H165,2)</f>
        <v>0</v>
      </c>
      <c r="BL165" s="24" t="s">
        <v>155</v>
      </c>
      <c r="BM165" s="24" t="s">
        <v>276</v>
      </c>
    </row>
    <row r="166" s="12" customFormat="1">
      <c r="B166" s="245"/>
      <c r="C166" s="246"/>
      <c r="D166" s="236" t="s">
        <v>157</v>
      </c>
      <c r="E166" s="246"/>
      <c r="F166" s="248" t="s">
        <v>277</v>
      </c>
      <c r="G166" s="246"/>
      <c r="H166" s="249">
        <v>687.93200000000002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AT166" s="255" t="s">
        <v>157</v>
      </c>
      <c r="AU166" s="255" t="s">
        <v>81</v>
      </c>
      <c r="AV166" s="12" t="s">
        <v>81</v>
      </c>
      <c r="AW166" s="12" t="s">
        <v>6</v>
      </c>
      <c r="AX166" s="12" t="s">
        <v>79</v>
      </c>
      <c r="AY166" s="255" t="s">
        <v>148</v>
      </c>
    </row>
    <row r="167" s="1" customFormat="1" ht="25.5" customHeight="1">
      <c r="B167" s="46"/>
      <c r="C167" s="222" t="s">
        <v>278</v>
      </c>
      <c r="D167" s="222" t="s">
        <v>151</v>
      </c>
      <c r="E167" s="223" t="s">
        <v>279</v>
      </c>
      <c r="F167" s="224" t="s">
        <v>280</v>
      </c>
      <c r="G167" s="225" t="s">
        <v>265</v>
      </c>
      <c r="H167" s="226">
        <v>35.286999999999999</v>
      </c>
      <c r="I167" s="227"/>
      <c r="J167" s="228">
        <f>ROUND(I167*H167,2)</f>
        <v>0</v>
      </c>
      <c r="K167" s="224" t="s">
        <v>154</v>
      </c>
      <c r="L167" s="72"/>
      <c r="M167" s="229" t="s">
        <v>21</v>
      </c>
      <c r="N167" s="230" t="s">
        <v>42</v>
      </c>
      <c r="O167" s="47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AR167" s="24" t="s">
        <v>155</v>
      </c>
      <c r="AT167" s="24" t="s">
        <v>151</v>
      </c>
      <c r="AU167" s="24" t="s">
        <v>81</v>
      </c>
      <c r="AY167" s="24" t="s">
        <v>148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24" t="s">
        <v>79</v>
      </c>
      <c r="BK167" s="233">
        <f>ROUND(I167*H167,2)</f>
        <v>0</v>
      </c>
      <c r="BL167" s="24" t="s">
        <v>155</v>
      </c>
      <c r="BM167" s="24" t="s">
        <v>281</v>
      </c>
    </row>
    <row r="168" s="1" customFormat="1">
      <c r="B168" s="46"/>
      <c r="C168" s="74"/>
      <c r="D168" s="236" t="s">
        <v>177</v>
      </c>
      <c r="E168" s="74"/>
      <c r="F168" s="267" t="s">
        <v>282</v>
      </c>
      <c r="G168" s="74"/>
      <c r="H168" s="74"/>
      <c r="I168" s="192"/>
      <c r="J168" s="74"/>
      <c r="K168" s="74"/>
      <c r="L168" s="72"/>
      <c r="M168" s="268"/>
      <c r="N168" s="47"/>
      <c r="O168" s="47"/>
      <c r="P168" s="47"/>
      <c r="Q168" s="47"/>
      <c r="R168" s="47"/>
      <c r="S168" s="47"/>
      <c r="T168" s="95"/>
      <c r="AT168" s="24" t="s">
        <v>177</v>
      </c>
      <c r="AU168" s="24" t="s">
        <v>81</v>
      </c>
    </row>
    <row r="169" s="1" customFormat="1" ht="38.25" customHeight="1">
      <c r="B169" s="46"/>
      <c r="C169" s="222" t="s">
        <v>9</v>
      </c>
      <c r="D169" s="222" t="s">
        <v>151</v>
      </c>
      <c r="E169" s="223" t="s">
        <v>283</v>
      </c>
      <c r="F169" s="224" t="s">
        <v>284</v>
      </c>
      <c r="G169" s="225" t="s">
        <v>265</v>
      </c>
      <c r="H169" s="226">
        <v>13.851000000000001</v>
      </c>
      <c r="I169" s="227"/>
      <c r="J169" s="228">
        <f>ROUND(I169*H169,2)</f>
        <v>0</v>
      </c>
      <c r="K169" s="224" t="s">
        <v>154</v>
      </c>
      <c r="L169" s="72"/>
      <c r="M169" s="229" t="s">
        <v>21</v>
      </c>
      <c r="N169" s="230" t="s">
        <v>42</v>
      </c>
      <c r="O169" s="47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AR169" s="24" t="s">
        <v>155</v>
      </c>
      <c r="AT169" s="24" t="s">
        <v>151</v>
      </c>
      <c r="AU169" s="24" t="s">
        <v>81</v>
      </c>
      <c r="AY169" s="24" t="s">
        <v>148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24" t="s">
        <v>79</v>
      </c>
      <c r="BK169" s="233">
        <f>ROUND(I169*H169,2)</f>
        <v>0</v>
      </c>
      <c r="BL169" s="24" t="s">
        <v>155</v>
      </c>
      <c r="BM169" s="24" t="s">
        <v>285</v>
      </c>
    </row>
    <row r="170" s="1" customFormat="1">
      <c r="B170" s="46"/>
      <c r="C170" s="74"/>
      <c r="D170" s="236" t="s">
        <v>177</v>
      </c>
      <c r="E170" s="74"/>
      <c r="F170" s="267" t="s">
        <v>286</v>
      </c>
      <c r="G170" s="74"/>
      <c r="H170" s="74"/>
      <c r="I170" s="192"/>
      <c r="J170" s="74"/>
      <c r="K170" s="74"/>
      <c r="L170" s="72"/>
      <c r="M170" s="268"/>
      <c r="N170" s="47"/>
      <c r="O170" s="47"/>
      <c r="P170" s="47"/>
      <c r="Q170" s="47"/>
      <c r="R170" s="47"/>
      <c r="S170" s="47"/>
      <c r="T170" s="95"/>
      <c r="AT170" s="24" t="s">
        <v>177</v>
      </c>
      <c r="AU170" s="24" t="s">
        <v>81</v>
      </c>
    </row>
    <row r="171" s="10" customFormat="1" ht="29.88" customHeight="1">
      <c r="B171" s="206"/>
      <c r="C171" s="207"/>
      <c r="D171" s="208" t="s">
        <v>70</v>
      </c>
      <c r="E171" s="220" t="s">
        <v>287</v>
      </c>
      <c r="F171" s="220" t="s">
        <v>288</v>
      </c>
      <c r="G171" s="207"/>
      <c r="H171" s="207"/>
      <c r="I171" s="210"/>
      <c r="J171" s="221">
        <f>BK171</f>
        <v>0</v>
      </c>
      <c r="K171" s="207"/>
      <c r="L171" s="212"/>
      <c r="M171" s="213"/>
      <c r="N171" s="214"/>
      <c r="O171" s="214"/>
      <c r="P171" s="215">
        <f>SUM(P172:P173)</f>
        <v>0</v>
      </c>
      <c r="Q171" s="214"/>
      <c r="R171" s="215">
        <f>SUM(R172:R173)</f>
        <v>0</v>
      </c>
      <c r="S171" s="214"/>
      <c r="T171" s="216">
        <f>SUM(T172:T173)</f>
        <v>0</v>
      </c>
      <c r="AR171" s="217" t="s">
        <v>79</v>
      </c>
      <c r="AT171" s="218" t="s">
        <v>70</v>
      </c>
      <c r="AU171" s="218" t="s">
        <v>79</v>
      </c>
      <c r="AY171" s="217" t="s">
        <v>148</v>
      </c>
      <c r="BK171" s="219">
        <f>SUM(BK172:BK173)</f>
        <v>0</v>
      </c>
    </row>
    <row r="172" s="1" customFormat="1" ht="38.25" customHeight="1">
      <c r="B172" s="46"/>
      <c r="C172" s="222" t="s">
        <v>289</v>
      </c>
      <c r="D172" s="222" t="s">
        <v>151</v>
      </c>
      <c r="E172" s="223" t="s">
        <v>290</v>
      </c>
      <c r="F172" s="224" t="s">
        <v>291</v>
      </c>
      <c r="G172" s="225" t="s">
        <v>265</v>
      </c>
      <c r="H172" s="226">
        <v>21.140000000000001</v>
      </c>
      <c r="I172" s="227"/>
      <c r="J172" s="228">
        <f>ROUND(I172*H172,2)</f>
        <v>0</v>
      </c>
      <c r="K172" s="224" t="s">
        <v>154</v>
      </c>
      <c r="L172" s="72"/>
      <c r="M172" s="229" t="s">
        <v>21</v>
      </c>
      <c r="N172" s="230" t="s">
        <v>42</v>
      </c>
      <c r="O172" s="47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AR172" s="24" t="s">
        <v>155</v>
      </c>
      <c r="AT172" s="24" t="s">
        <v>151</v>
      </c>
      <c r="AU172" s="24" t="s">
        <v>81</v>
      </c>
      <c r="AY172" s="24" t="s">
        <v>148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24" t="s">
        <v>79</v>
      </c>
      <c r="BK172" s="233">
        <f>ROUND(I172*H172,2)</f>
        <v>0</v>
      </c>
      <c r="BL172" s="24" t="s">
        <v>155</v>
      </c>
      <c r="BM172" s="24" t="s">
        <v>292</v>
      </c>
    </row>
    <row r="173" s="1" customFormat="1">
      <c r="B173" s="46"/>
      <c r="C173" s="74"/>
      <c r="D173" s="236" t="s">
        <v>177</v>
      </c>
      <c r="E173" s="74"/>
      <c r="F173" s="267" t="s">
        <v>293</v>
      </c>
      <c r="G173" s="74"/>
      <c r="H173" s="74"/>
      <c r="I173" s="192"/>
      <c r="J173" s="74"/>
      <c r="K173" s="74"/>
      <c r="L173" s="72"/>
      <c r="M173" s="268"/>
      <c r="N173" s="47"/>
      <c r="O173" s="47"/>
      <c r="P173" s="47"/>
      <c r="Q173" s="47"/>
      <c r="R173" s="47"/>
      <c r="S173" s="47"/>
      <c r="T173" s="95"/>
      <c r="AT173" s="24" t="s">
        <v>177</v>
      </c>
      <c r="AU173" s="24" t="s">
        <v>81</v>
      </c>
    </row>
    <row r="174" s="10" customFormat="1" ht="37.44" customHeight="1">
      <c r="B174" s="206"/>
      <c r="C174" s="207"/>
      <c r="D174" s="208" t="s">
        <v>70</v>
      </c>
      <c r="E174" s="209" t="s">
        <v>294</v>
      </c>
      <c r="F174" s="209" t="s">
        <v>295</v>
      </c>
      <c r="G174" s="207"/>
      <c r="H174" s="207"/>
      <c r="I174" s="210"/>
      <c r="J174" s="211">
        <f>BK174</f>
        <v>0</v>
      </c>
      <c r="K174" s="207"/>
      <c r="L174" s="212"/>
      <c r="M174" s="213"/>
      <c r="N174" s="214"/>
      <c r="O174" s="214"/>
      <c r="P174" s="215">
        <f>P175+P244+P283+P285+P299+P340+P352</f>
        <v>0</v>
      </c>
      <c r="Q174" s="214"/>
      <c r="R174" s="215">
        <f>R175+R244+R283+R285+R299+R340+R352</f>
        <v>8.9048382799999999</v>
      </c>
      <c r="S174" s="214"/>
      <c r="T174" s="216">
        <f>T175+T244+T283+T285+T299+T340+T352</f>
        <v>13.851181200000001</v>
      </c>
      <c r="AR174" s="217" t="s">
        <v>81</v>
      </c>
      <c r="AT174" s="218" t="s">
        <v>70</v>
      </c>
      <c r="AU174" s="218" t="s">
        <v>71</v>
      </c>
      <c r="AY174" s="217" t="s">
        <v>148</v>
      </c>
      <c r="BK174" s="219">
        <f>BK175+BK244+BK283+BK285+BK299+BK340+BK352</f>
        <v>0</v>
      </c>
    </row>
    <row r="175" s="10" customFormat="1" ht="19.92" customHeight="1">
      <c r="B175" s="206"/>
      <c r="C175" s="207"/>
      <c r="D175" s="208" t="s">
        <v>70</v>
      </c>
      <c r="E175" s="220" t="s">
        <v>296</v>
      </c>
      <c r="F175" s="220" t="s">
        <v>297</v>
      </c>
      <c r="G175" s="207"/>
      <c r="H175" s="207"/>
      <c r="I175" s="210"/>
      <c r="J175" s="221">
        <f>BK175</f>
        <v>0</v>
      </c>
      <c r="K175" s="207"/>
      <c r="L175" s="212"/>
      <c r="M175" s="213"/>
      <c r="N175" s="214"/>
      <c r="O175" s="214"/>
      <c r="P175" s="215">
        <f>SUM(P176:P243)</f>
        <v>0</v>
      </c>
      <c r="Q175" s="214"/>
      <c r="R175" s="215">
        <f>SUM(R176:R243)</f>
        <v>4.4551103999999997</v>
      </c>
      <c r="S175" s="214"/>
      <c r="T175" s="216">
        <f>SUM(T176:T243)</f>
        <v>7.3091999999999997</v>
      </c>
      <c r="AR175" s="217" t="s">
        <v>81</v>
      </c>
      <c r="AT175" s="218" t="s">
        <v>70</v>
      </c>
      <c r="AU175" s="218" t="s">
        <v>79</v>
      </c>
      <c r="AY175" s="217" t="s">
        <v>148</v>
      </c>
      <c r="BK175" s="219">
        <f>SUM(BK176:BK243)</f>
        <v>0</v>
      </c>
    </row>
    <row r="176" s="1" customFormat="1" ht="16.5" customHeight="1">
      <c r="B176" s="46"/>
      <c r="C176" s="222" t="s">
        <v>298</v>
      </c>
      <c r="D176" s="222" t="s">
        <v>151</v>
      </c>
      <c r="E176" s="223" t="s">
        <v>299</v>
      </c>
      <c r="F176" s="224" t="s">
        <v>300</v>
      </c>
      <c r="G176" s="225" t="s">
        <v>98</v>
      </c>
      <c r="H176" s="226">
        <v>364.86000000000001</v>
      </c>
      <c r="I176" s="227"/>
      <c r="J176" s="228">
        <f>ROUND(I176*H176,2)</f>
        <v>0</v>
      </c>
      <c r="K176" s="224" t="s">
        <v>154</v>
      </c>
      <c r="L176" s="72"/>
      <c r="M176" s="229" t="s">
        <v>21</v>
      </c>
      <c r="N176" s="230" t="s">
        <v>42</v>
      </c>
      <c r="O176" s="47"/>
      <c r="P176" s="231">
        <f>O176*H176</f>
        <v>0</v>
      </c>
      <c r="Q176" s="231">
        <v>0</v>
      </c>
      <c r="R176" s="231">
        <f>Q176*H176</f>
        <v>0</v>
      </c>
      <c r="S176" s="231">
        <v>0.014</v>
      </c>
      <c r="T176" s="232">
        <f>S176*H176</f>
        <v>5.1080399999999999</v>
      </c>
      <c r="AR176" s="24" t="s">
        <v>256</v>
      </c>
      <c r="AT176" s="24" t="s">
        <v>151</v>
      </c>
      <c r="AU176" s="24" t="s">
        <v>81</v>
      </c>
      <c r="AY176" s="24" t="s">
        <v>148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24" t="s">
        <v>79</v>
      </c>
      <c r="BK176" s="233">
        <f>ROUND(I176*H176,2)</f>
        <v>0</v>
      </c>
      <c r="BL176" s="24" t="s">
        <v>256</v>
      </c>
      <c r="BM176" s="24" t="s">
        <v>301</v>
      </c>
    </row>
    <row r="177" s="11" customFormat="1">
      <c r="B177" s="234"/>
      <c r="C177" s="235"/>
      <c r="D177" s="236" t="s">
        <v>157</v>
      </c>
      <c r="E177" s="237" t="s">
        <v>21</v>
      </c>
      <c r="F177" s="238" t="s">
        <v>302</v>
      </c>
      <c r="G177" s="235"/>
      <c r="H177" s="237" t="s">
        <v>21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AT177" s="244" t="s">
        <v>157</v>
      </c>
      <c r="AU177" s="244" t="s">
        <v>81</v>
      </c>
      <c r="AV177" s="11" t="s">
        <v>79</v>
      </c>
      <c r="AW177" s="11" t="s">
        <v>34</v>
      </c>
      <c r="AX177" s="11" t="s">
        <v>71</v>
      </c>
      <c r="AY177" s="244" t="s">
        <v>148</v>
      </c>
    </row>
    <row r="178" s="12" customFormat="1">
      <c r="B178" s="245"/>
      <c r="C178" s="246"/>
      <c r="D178" s="236" t="s">
        <v>157</v>
      </c>
      <c r="E178" s="247" t="s">
        <v>303</v>
      </c>
      <c r="F178" s="248" t="s">
        <v>304</v>
      </c>
      <c r="G178" s="246"/>
      <c r="H178" s="249">
        <v>364.86000000000001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157</v>
      </c>
      <c r="AU178" s="255" t="s">
        <v>81</v>
      </c>
      <c r="AV178" s="12" t="s">
        <v>81</v>
      </c>
      <c r="AW178" s="12" t="s">
        <v>34</v>
      </c>
      <c r="AX178" s="12" t="s">
        <v>79</v>
      </c>
      <c r="AY178" s="255" t="s">
        <v>148</v>
      </c>
    </row>
    <row r="179" s="1" customFormat="1" ht="25.5" customHeight="1">
      <c r="B179" s="46"/>
      <c r="C179" s="222" t="s">
        <v>305</v>
      </c>
      <c r="D179" s="222" t="s">
        <v>151</v>
      </c>
      <c r="E179" s="223" t="s">
        <v>306</v>
      </c>
      <c r="F179" s="224" t="s">
        <v>307</v>
      </c>
      <c r="G179" s="225" t="s">
        <v>98</v>
      </c>
      <c r="H179" s="226">
        <v>364.86000000000001</v>
      </c>
      <c r="I179" s="227"/>
      <c r="J179" s="228">
        <f>ROUND(I179*H179,2)</f>
        <v>0</v>
      </c>
      <c r="K179" s="224" t="s">
        <v>154</v>
      </c>
      <c r="L179" s="72"/>
      <c r="M179" s="229" t="s">
        <v>21</v>
      </c>
      <c r="N179" s="230" t="s">
        <v>42</v>
      </c>
      <c r="O179" s="47"/>
      <c r="P179" s="231">
        <f>O179*H179</f>
        <v>0</v>
      </c>
      <c r="Q179" s="231">
        <v>0</v>
      </c>
      <c r="R179" s="231">
        <f>Q179*H179</f>
        <v>0</v>
      </c>
      <c r="S179" s="231">
        <v>0.0060000000000000001</v>
      </c>
      <c r="T179" s="232">
        <f>S179*H179</f>
        <v>2.1891600000000002</v>
      </c>
      <c r="AR179" s="24" t="s">
        <v>256</v>
      </c>
      <c r="AT179" s="24" t="s">
        <v>151</v>
      </c>
      <c r="AU179" s="24" t="s">
        <v>81</v>
      </c>
      <c r="AY179" s="24" t="s">
        <v>148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24" t="s">
        <v>79</v>
      </c>
      <c r="BK179" s="233">
        <f>ROUND(I179*H179,2)</f>
        <v>0</v>
      </c>
      <c r="BL179" s="24" t="s">
        <v>256</v>
      </c>
      <c r="BM179" s="24" t="s">
        <v>308</v>
      </c>
    </row>
    <row r="180" s="11" customFormat="1">
      <c r="B180" s="234"/>
      <c r="C180" s="235"/>
      <c r="D180" s="236" t="s">
        <v>157</v>
      </c>
      <c r="E180" s="237" t="s">
        <v>21</v>
      </c>
      <c r="F180" s="238" t="s">
        <v>302</v>
      </c>
      <c r="G180" s="235"/>
      <c r="H180" s="237" t="s">
        <v>21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157</v>
      </c>
      <c r="AU180" s="244" t="s">
        <v>81</v>
      </c>
      <c r="AV180" s="11" t="s">
        <v>79</v>
      </c>
      <c r="AW180" s="11" t="s">
        <v>34</v>
      </c>
      <c r="AX180" s="11" t="s">
        <v>71</v>
      </c>
      <c r="AY180" s="244" t="s">
        <v>148</v>
      </c>
    </row>
    <row r="181" s="12" customFormat="1">
      <c r="B181" s="245"/>
      <c r="C181" s="246"/>
      <c r="D181" s="236" t="s">
        <v>157</v>
      </c>
      <c r="E181" s="247" t="s">
        <v>21</v>
      </c>
      <c r="F181" s="248" t="s">
        <v>309</v>
      </c>
      <c r="G181" s="246"/>
      <c r="H181" s="249">
        <v>364.86000000000001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AT181" s="255" t="s">
        <v>157</v>
      </c>
      <c r="AU181" s="255" t="s">
        <v>81</v>
      </c>
      <c r="AV181" s="12" t="s">
        <v>81</v>
      </c>
      <c r="AW181" s="12" t="s">
        <v>34</v>
      </c>
      <c r="AX181" s="12" t="s">
        <v>79</v>
      </c>
      <c r="AY181" s="255" t="s">
        <v>148</v>
      </c>
    </row>
    <row r="182" s="1" customFormat="1" ht="16.5" customHeight="1">
      <c r="B182" s="46"/>
      <c r="C182" s="222" t="s">
        <v>310</v>
      </c>
      <c r="D182" s="222" t="s">
        <v>151</v>
      </c>
      <c r="E182" s="223" t="s">
        <v>311</v>
      </c>
      <c r="F182" s="224" t="s">
        <v>312</v>
      </c>
      <c r="G182" s="225" t="s">
        <v>218</v>
      </c>
      <c r="H182" s="226">
        <v>40</v>
      </c>
      <c r="I182" s="227"/>
      <c r="J182" s="228">
        <f>ROUND(I182*H182,2)</f>
        <v>0</v>
      </c>
      <c r="K182" s="224" t="s">
        <v>154</v>
      </c>
      <c r="L182" s="72"/>
      <c r="M182" s="229" t="s">
        <v>21</v>
      </c>
      <c r="N182" s="230" t="s">
        <v>42</v>
      </c>
      <c r="O182" s="47"/>
      <c r="P182" s="231">
        <f>O182*H182</f>
        <v>0</v>
      </c>
      <c r="Q182" s="231">
        <v>0</v>
      </c>
      <c r="R182" s="231">
        <f>Q182*H182</f>
        <v>0</v>
      </c>
      <c r="S182" s="231">
        <v>0.00029999999999999997</v>
      </c>
      <c r="T182" s="232">
        <f>S182*H182</f>
        <v>0.011999999999999999</v>
      </c>
      <c r="AR182" s="24" t="s">
        <v>256</v>
      </c>
      <c r="AT182" s="24" t="s">
        <v>151</v>
      </c>
      <c r="AU182" s="24" t="s">
        <v>81</v>
      </c>
      <c r="AY182" s="24" t="s">
        <v>148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24" t="s">
        <v>79</v>
      </c>
      <c r="BK182" s="233">
        <f>ROUND(I182*H182,2)</f>
        <v>0</v>
      </c>
      <c r="BL182" s="24" t="s">
        <v>256</v>
      </c>
      <c r="BM182" s="24" t="s">
        <v>313</v>
      </c>
    </row>
    <row r="183" s="11" customFormat="1">
      <c r="B183" s="234"/>
      <c r="C183" s="235"/>
      <c r="D183" s="236" t="s">
        <v>157</v>
      </c>
      <c r="E183" s="237" t="s">
        <v>21</v>
      </c>
      <c r="F183" s="238" t="s">
        <v>247</v>
      </c>
      <c r="G183" s="235"/>
      <c r="H183" s="237" t="s">
        <v>21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157</v>
      </c>
      <c r="AU183" s="244" t="s">
        <v>81</v>
      </c>
      <c r="AV183" s="11" t="s">
        <v>79</v>
      </c>
      <c r="AW183" s="11" t="s">
        <v>34</v>
      </c>
      <c r="AX183" s="11" t="s">
        <v>71</v>
      </c>
      <c r="AY183" s="244" t="s">
        <v>148</v>
      </c>
    </row>
    <row r="184" s="12" customFormat="1">
      <c r="B184" s="245"/>
      <c r="C184" s="246"/>
      <c r="D184" s="236" t="s">
        <v>157</v>
      </c>
      <c r="E184" s="247" t="s">
        <v>21</v>
      </c>
      <c r="F184" s="248" t="s">
        <v>314</v>
      </c>
      <c r="G184" s="246"/>
      <c r="H184" s="249">
        <v>40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AT184" s="255" t="s">
        <v>157</v>
      </c>
      <c r="AU184" s="255" t="s">
        <v>81</v>
      </c>
      <c r="AV184" s="12" t="s">
        <v>81</v>
      </c>
      <c r="AW184" s="12" t="s">
        <v>34</v>
      </c>
      <c r="AX184" s="12" t="s">
        <v>79</v>
      </c>
      <c r="AY184" s="255" t="s">
        <v>148</v>
      </c>
    </row>
    <row r="185" s="1" customFormat="1" ht="25.5" customHeight="1">
      <c r="B185" s="46"/>
      <c r="C185" s="222" t="s">
        <v>315</v>
      </c>
      <c r="D185" s="222" t="s">
        <v>151</v>
      </c>
      <c r="E185" s="223" t="s">
        <v>316</v>
      </c>
      <c r="F185" s="224" t="s">
        <v>317</v>
      </c>
      <c r="G185" s="225" t="s">
        <v>98</v>
      </c>
      <c r="H185" s="226">
        <v>368.32799999999997</v>
      </c>
      <c r="I185" s="227"/>
      <c r="J185" s="228">
        <f>ROUND(I185*H185,2)</f>
        <v>0</v>
      </c>
      <c r="K185" s="224" t="s">
        <v>154</v>
      </c>
      <c r="L185" s="72"/>
      <c r="M185" s="229" t="s">
        <v>21</v>
      </c>
      <c r="N185" s="230" t="s">
        <v>42</v>
      </c>
      <c r="O185" s="47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AR185" s="24" t="s">
        <v>256</v>
      </c>
      <c r="AT185" s="24" t="s">
        <v>151</v>
      </c>
      <c r="AU185" s="24" t="s">
        <v>81</v>
      </c>
      <c r="AY185" s="24" t="s">
        <v>148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24" t="s">
        <v>79</v>
      </c>
      <c r="BK185" s="233">
        <f>ROUND(I185*H185,2)</f>
        <v>0</v>
      </c>
      <c r="BL185" s="24" t="s">
        <v>256</v>
      </c>
      <c r="BM185" s="24" t="s">
        <v>318</v>
      </c>
    </row>
    <row r="186" s="11" customFormat="1">
      <c r="B186" s="234"/>
      <c r="C186" s="235"/>
      <c r="D186" s="236" t="s">
        <v>157</v>
      </c>
      <c r="E186" s="237" t="s">
        <v>21</v>
      </c>
      <c r="F186" s="238" t="s">
        <v>186</v>
      </c>
      <c r="G186" s="235"/>
      <c r="H186" s="237" t="s">
        <v>21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157</v>
      </c>
      <c r="AU186" s="244" t="s">
        <v>81</v>
      </c>
      <c r="AV186" s="11" t="s">
        <v>79</v>
      </c>
      <c r="AW186" s="11" t="s">
        <v>34</v>
      </c>
      <c r="AX186" s="11" t="s">
        <v>71</v>
      </c>
      <c r="AY186" s="244" t="s">
        <v>148</v>
      </c>
    </row>
    <row r="187" s="12" customFormat="1">
      <c r="B187" s="245"/>
      <c r="C187" s="246"/>
      <c r="D187" s="236" t="s">
        <v>157</v>
      </c>
      <c r="E187" s="247" t="s">
        <v>100</v>
      </c>
      <c r="F187" s="248" t="s">
        <v>319</v>
      </c>
      <c r="G187" s="246"/>
      <c r="H187" s="249">
        <v>368.32799999999997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157</v>
      </c>
      <c r="AU187" s="255" t="s">
        <v>81</v>
      </c>
      <c r="AV187" s="12" t="s">
        <v>81</v>
      </c>
      <c r="AW187" s="12" t="s">
        <v>34</v>
      </c>
      <c r="AX187" s="12" t="s">
        <v>79</v>
      </c>
      <c r="AY187" s="255" t="s">
        <v>148</v>
      </c>
    </row>
    <row r="188" s="1" customFormat="1" ht="16.5" customHeight="1">
      <c r="B188" s="46"/>
      <c r="C188" s="269" t="s">
        <v>320</v>
      </c>
      <c r="D188" s="269" t="s">
        <v>321</v>
      </c>
      <c r="E188" s="270" t="s">
        <v>322</v>
      </c>
      <c r="F188" s="271" t="s">
        <v>323</v>
      </c>
      <c r="G188" s="272" t="s">
        <v>265</v>
      </c>
      <c r="H188" s="273">
        <v>0.11</v>
      </c>
      <c r="I188" s="274"/>
      <c r="J188" s="275">
        <f>ROUND(I188*H188,2)</f>
        <v>0</v>
      </c>
      <c r="K188" s="271" t="s">
        <v>154</v>
      </c>
      <c r="L188" s="276"/>
      <c r="M188" s="277" t="s">
        <v>21</v>
      </c>
      <c r="N188" s="278" t="s">
        <v>42</v>
      </c>
      <c r="O188" s="47"/>
      <c r="P188" s="231">
        <f>O188*H188</f>
        <v>0</v>
      </c>
      <c r="Q188" s="231">
        <v>1</v>
      </c>
      <c r="R188" s="231">
        <f>Q188*H188</f>
        <v>0.11</v>
      </c>
      <c r="S188" s="231">
        <v>0</v>
      </c>
      <c r="T188" s="232">
        <f>S188*H188</f>
        <v>0</v>
      </c>
      <c r="AR188" s="24" t="s">
        <v>324</v>
      </c>
      <c r="AT188" s="24" t="s">
        <v>321</v>
      </c>
      <c r="AU188" s="24" t="s">
        <v>81</v>
      </c>
      <c r="AY188" s="24" t="s">
        <v>148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24" t="s">
        <v>79</v>
      </c>
      <c r="BK188" s="233">
        <f>ROUND(I188*H188,2)</f>
        <v>0</v>
      </c>
      <c r="BL188" s="24" t="s">
        <v>256</v>
      </c>
      <c r="BM188" s="24" t="s">
        <v>325</v>
      </c>
    </row>
    <row r="189" s="12" customFormat="1">
      <c r="B189" s="245"/>
      <c r="C189" s="246"/>
      <c r="D189" s="236" t="s">
        <v>157</v>
      </c>
      <c r="E189" s="246"/>
      <c r="F189" s="248" t="s">
        <v>326</v>
      </c>
      <c r="G189" s="246"/>
      <c r="H189" s="249">
        <v>0.11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AT189" s="255" t="s">
        <v>157</v>
      </c>
      <c r="AU189" s="255" t="s">
        <v>81</v>
      </c>
      <c r="AV189" s="12" t="s">
        <v>81</v>
      </c>
      <c r="AW189" s="12" t="s">
        <v>6</v>
      </c>
      <c r="AX189" s="12" t="s">
        <v>79</v>
      </c>
      <c r="AY189" s="255" t="s">
        <v>148</v>
      </c>
    </row>
    <row r="190" s="1" customFormat="1" ht="25.5" customHeight="1">
      <c r="B190" s="46"/>
      <c r="C190" s="222" t="s">
        <v>327</v>
      </c>
      <c r="D190" s="222" t="s">
        <v>151</v>
      </c>
      <c r="E190" s="223" t="s">
        <v>328</v>
      </c>
      <c r="F190" s="224" t="s">
        <v>329</v>
      </c>
      <c r="G190" s="225" t="s">
        <v>98</v>
      </c>
      <c r="H190" s="226">
        <v>368.32799999999997</v>
      </c>
      <c r="I190" s="227"/>
      <c r="J190" s="228">
        <f>ROUND(I190*H190,2)</f>
        <v>0</v>
      </c>
      <c r="K190" s="224" t="s">
        <v>154</v>
      </c>
      <c r="L190" s="72"/>
      <c r="M190" s="229" t="s">
        <v>21</v>
      </c>
      <c r="N190" s="230" t="s">
        <v>42</v>
      </c>
      <c r="O190" s="47"/>
      <c r="P190" s="231">
        <f>O190*H190</f>
        <v>0</v>
      </c>
      <c r="Q190" s="231">
        <v>0.00088000000000000003</v>
      </c>
      <c r="R190" s="231">
        <f>Q190*H190</f>
        <v>0.32412863999999997</v>
      </c>
      <c r="S190" s="231">
        <v>0</v>
      </c>
      <c r="T190" s="232">
        <f>S190*H190</f>
        <v>0</v>
      </c>
      <c r="AR190" s="24" t="s">
        <v>256</v>
      </c>
      <c r="AT190" s="24" t="s">
        <v>151</v>
      </c>
      <c r="AU190" s="24" t="s">
        <v>81</v>
      </c>
      <c r="AY190" s="24" t="s">
        <v>148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24" t="s">
        <v>79</v>
      </c>
      <c r="BK190" s="233">
        <f>ROUND(I190*H190,2)</f>
        <v>0</v>
      </c>
      <c r="BL190" s="24" t="s">
        <v>256</v>
      </c>
      <c r="BM190" s="24" t="s">
        <v>330</v>
      </c>
    </row>
    <row r="191" s="1" customFormat="1" ht="25.5" customHeight="1">
      <c r="B191" s="46"/>
      <c r="C191" s="222" t="s">
        <v>331</v>
      </c>
      <c r="D191" s="222" t="s">
        <v>151</v>
      </c>
      <c r="E191" s="223" t="s">
        <v>332</v>
      </c>
      <c r="F191" s="224" t="s">
        <v>333</v>
      </c>
      <c r="G191" s="225" t="s">
        <v>98</v>
      </c>
      <c r="H191" s="226">
        <v>22.808</v>
      </c>
      <c r="I191" s="227"/>
      <c r="J191" s="228">
        <f>ROUND(I191*H191,2)</f>
        <v>0</v>
      </c>
      <c r="K191" s="224" t="s">
        <v>154</v>
      </c>
      <c r="L191" s="72"/>
      <c r="M191" s="229" t="s">
        <v>21</v>
      </c>
      <c r="N191" s="230" t="s">
        <v>42</v>
      </c>
      <c r="O191" s="47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AR191" s="24" t="s">
        <v>256</v>
      </c>
      <c r="AT191" s="24" t="s">
        <v>151</v>
      </c>
      <c r="AU191" s="24" t="s">
        <v>81</v>
      </c>
      <c r="AY191" s="24" t="s">
        <v>148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24" t="s">
        <v>79</v>
      </c>
      <c r="BK191" s="233">
        <f>ROUND(I191*H191,2)</f>
        <v>0</v>
      </c>
      <c r="BL191" s="24" t="s">
        <v>256</v>
      </c>
      <c r="BM191" s="24" t="s">
        <v>334</v>
      </c>
    </row>
    <row r="192" s="11" customFormat="1">
      <c r="B192" s="234"/>
      <c r="C192" s="235"/>
      <c r="D192" s="236" t="s">
        <v>157</v>
      </c>
      <c r="E192" s="237" t="s">
        <v>21</v>
      </c>
      <c r="F192" s="238" t="s">
        <v>335</v>
      </c>
      <c r="G192" s="235"/>
      <c r="H192" s="237" t="s">
        <v>21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AT192" s="244" t="s">
        <v>157</v>
      </c>
      <c r="AU192" s="244" t="s">
        <v>81</v>
      </c>
      <c r="AV192" s="11" t="s">
        <v>79</v>
      </c>
      <c r="AW192" s="11" t="s">
        <v>34</v>
      </c>
      <c r="AX192" s="11" t="s">
        <v>71</v>
      </c>
      <c r="AY192" s="244" t="s">
        <v>148</v>
      </c>
    </row>
    <row r="193" s="12" customFormat="1">
      <c r="B193" s="245"/>
      <c r="C193" s="246"/>
      <c r="D193" s="236" t="s">
        <v>157</v>
      </c>
      <c r="E193" s="247" t="s">
        <v>96</v>
      </c>
      <c r="F193" s="248" t="s">
        <v>159</v>
      </c>
      <c r="G193" s="246"/>
      <c r="H193" s="249">
        <v>16.847999999999999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157</v>
      </c>
      <c r="AU193" s="255" t="s">
        <v>81</v>
      </c>
      <c r="AV193" s="12" t="s">
        <v>81</v>
      </c>
      <c r="AW193" s="12" t="s">
        <v>34</v>
      </c>
      <c r="AX193" s="12" t="s">
        <v>71</v>
      </c>
      <c r="AY193" s="255" t="s">
        <v>148</v>
      </c>
    </row>
    <row r="194" s="11" customFormat="1">
      <c r="B194" s="234"/>
      <c r="C194" s="235"/>
      <c r="D194" s="236" t="s">
        <v>157</v>
      </c>
      <c r="E194" s="237" t="s">
        <v>21</v>
      </c>
      <c r="F194" s="238" t="s">
        <v>336</v>
      </c>
      <c r="G194" s="235"/>
      <c r="H194" s="237" t="s">
        <v>21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157</v>
      </c>
      <c r="AU194" s="244" t="s">
        <v>81</v>
      </c>
      <c r="AV194" s="11" t="s">
        <v>79</v>
      </c>
      <c r="AW194" s="11" t="s">
        <v>34</v>
      </c>
      <c r="AX194" s="11" t="s">
        <v>71</v>
      </c>
      <c r="AY194" s="244" t="s">
        <v>148</v>
      </c>
    </row>
    <row r="195" s="12" customFormat="1">
      <c r="B195" s="245"/>
      <c r="C195" s="246"/>
      <c r="D195" s="236" t="s">
        <v>157</v>
      </c>
      <c r="E195" s="247" t="s">
        <v>21</v>
      </c>
      <c r="F195" s="248" t="s">
        <v>337</v>
      </c>
      <c r="G195" s="246"/>
      <c r="H195" s="249">
        <v>5.96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AT195" s="255" t="s">
        <v>157</v>
      </c>
      <c r="AU195" s="255" t="s">
        <v>81</v>
      </c>
      <c r="AV195" s="12" t="s">
        <v>81</v>
      </c>
      <c r="AW195" s="12" t="s">
        <v>34</v>
      </c>
      <c r="AX195" s="12" t="s">
        <v>71</v>
      </c>
      <c r="AY195" s="255" t="s">
        <v>148</v>
      </c>
    </row>
    <row r="196" s="13" customFormat="1">
      <c r="B196" s="256"/>
      <c r="C196" s="257"/>
      <c r="D196" s="236" t="s">
        <v>157</v>
      </c>
      <c r="E196" s="258" t="s">
        <v>21</v>
      </c>
      <c r="F196" s="259" t="s">
        <v>173</v>
      </c>
      <c r="G196" s="257"/>
      <c r="H196" s="260">
        <v>22.808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AT196" s="266" t="s">
        <v>157</v>
      </c>
      <c r="AU196" s="266" t="s">
        <v>81</v>
      </c>
      <c r="AV196" s="13" t="s">
        <v>155</v>
      </c>
      <c r="AW196" s="13" t="s">
        <v>34</v>
      </c>
      <c r="AX196" s="13" t="s">
        <v>79</v>
      </c>
      <c r="AY196" s="266" t="s">
        <v>148</v>
      </c>
    </row>
    <row r="197" s="1" customFormat="1" ht="16.5" customHeight="1">
      <c r="B197" s="46"/>
      <c r="C197" s="269" t="s">
        <v>338</v>
      </c>
      <c r="D197" s="269" t="s">
        <v>321</v>
      </c>
      <c r="E197" s="270" t="s">
        <v>322</v>
      </c>
      <c r="F197" s="271" t="s">
        <v>323</v>
      </c>
      <c r="G197" s="272" t="s">
        <v>265</v>
      </c>
      <c r="H197" s="273">
        <v>0.0080000000000000002</v>
      </c>
      <c r="I197" s="274"/>
      <c r="J197" s="275">
        <f>ROUND(I197*H197,2)</f>
        <v>0</v>
      </c>
      <c r="K197" s="271" t="s">
        <v>154</v>
      </c>
      <c r="L197" s="276"/>
      <c r="M197" s="277" t="s">
        <v>21</v>
      </c>
      <c r="N197" s="278" t="s">
        <v>42</v>
      </c>
      <c r="O197" s="47"/>
      <c r="P197" s="231">
        <f>O197*H197</f>
        <v>0</v>
      </c>
      <c r="Q197" s="231">
        <v>1</v>
      </c>
      <c r="R197" s="231">
        <f>Q197*H197</f>
        <v>0.0080000000000000002</v>
      </c>
      <c r="S197" s="231">
        <v>0</v>
      </c>
      <c r="T197" s="232">
        <f>S197*H197</f>
        <v>0</v>
      </c>
      <c r="AR197" s="24" t="s">
        <v>324</v>
      </c>
      <c r="AT197" s="24" t="s">
        <v>321</v>
      </c>
      <c r="AU197" s="24" t="s">
        <v>81</v>
      </c>
      <c r="AY197" s="24" t="s">
        <v>148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24" t="s">
        <v>79</v>
      </c>
      <c r="BK197" s="233">
        <f>ROUND(I197*H197,2)</f>
        <v>0</v>
      </c>
      <c r="BL197" s="24" t="s">
        <v>256</v>
      </c>
      <c r="BM197" s="24" t="s">
        <v>339</v>
      </c>
    </row>
    <row r="198" s="12" customFormat="1">
      <c r="B198" s="245"/>
      <c r="C198" s="246"/>
      <c r="D198" s="236" t="s">
        <v>157</v>
      </c>
      <c r="E198" s="246"/>
      <c r="F198" s="248" t="s">
        <v>340</v>
      </c>
      <c r="G198" s="246"/>
      <c r="H198" s="249">
        <v>0.0080000000000000002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AT198" s="255" t="s">
        <v>157</v>
      </c>
      <c r="AU198" s="255" t="s">
        <v>81</v>
      </c>
      <c r="AV198" s="12" t="s">
        <v>81</v>
      </c>
      <c r="AW198" s="12" t="s">
        <v>6</v>
      </c>
      <c r="AX198" s="12" t="s">
        <v>79</v>
      </c>
      <c r="AY198" s="255" t="s">
        <v>148</v>
      </c>
    </row>
    <row r="199" s="1" customFormat="1" ht="25.5" customHeight="1">
      <c r="B199" s="46"/>
      <c r="C199" s="222" t="s">
        <v>341</v>
      </c>
      <c r="D199" s="222" t="s">
        <v>151</v>
      </c>
      <c r="E199" s="223" t="s">
        <v>342</v>
      </c>
      <c r="F199" s="224" t="s">
        <v>343</v>
      </c>
      <c r="G199" s="225" t="s">
        <v>98</v>
      </c>
      <c r="H199" s="226">
        <v>40.688000000000002</v>
      </c>
      <c r="I199" s="227"/>
      <c r="J199" s="228">
        <f>ROUND(I199*H199,2)</f>
        <v>0</v>
      </c>
      <c r="K199" s="224" t="s">
        <v>154</v>
      </c>
      <c r="L199" s="72"/>
      <c r="M199" s="229" t="s">
        <v>21</v>
      </c>
      <c r="N199" s="230" t="s">
        <v>42</v>
      </c>
      <c r="O199" s="47"/>
      <c r="P199" s="231">
        <f>O199*H199</f>
        <v>0</v>
      </c>
      <c r="Q199" s="231">
        <v>0.00093999999999999997</v>
      </c>
      <c r="R199" s="231">
        <f>Q199*H199</f>
        <v>0.038246719999999998</v>
      </c>
      <c r="S199" s="231">
        <v>0</v>
      </c>
      <c r="T199" s="232">
        <f>S199*H199</f>
        <v>0</v>
      </c>
      <c r="AR199" s="24" t="s">
        <v>256</v>
      </c>
      <c r="AT199" s="24" t="s">
        <v>151</v>
      </c>
      <c r="AU199" s="24" t="s">
        <v>81</v>
      </c>
      <c r="AY199" s="24" t="s">
        <v>148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24" t="s">
        <v>79</v>
      </c>
      <c r="BK199" s="233">
        <f>ROUND(I199*H199,2)</f>
        <v>0</v>
      </c>
      <c r="BL199" s="24" t="s">
        <v>256</v>
      </c>
      <c r="BM199" s="24" t="s">
        <v>344</v>
      </c>
    </row>
    <row r="200" s="12" customFormat="1">
      <c r="B200" s="245"/>
      <c r="C200" s="246"/>
      <c r="D200" s="236" t="s">
        <v>157</v>
      </c>
      <c r="E200" s="247" t="s">
        <v>21</v>
      </c>
      <c r="F200" s="248" t="s">
        <v>96</v>
      </c>
      <c r="G200" s="246"/>
      <c r="H200" s="249">
        <v>16.847999999999999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AT200" s="255" t="s">
        <v>157</v>
      </c>
      <c r="AU200" s="255" t="s">
        <v>81</v>
      </c>
      <c r="AV200" s="12" t="s">
        <v>81</v>
      </c>
      <c r="AW200" s="12" t="s">
        <v>34</v>
      </c>
      <c r="AX200" s="12" t="s">
        <v>71</v>
      </c>
      <c r="AY200" s="255" t="s">
        <v>148</v>
      </c>
    </row>
    <row r="201" s="11" customFormat="1">
      <c r="B201" s="234"/>
      <c r="C201" s="235"/>
      <c r="D201" s="236" t="s">
        <v>157</v>
      </c>
      <c r="E201" s="237" t="s">
        <v>21</v>
      </c>
      <c r="F201" s="238" t="s">
        <v>336</v>
      </c>
      <c r="G201" s="235"/>
      <c r="H201" s="237" t="s">
        <v>21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157</v>
      </c>
      <c r="AU201" s="244" t="s">
        <v>81</v>
      </c>
      <c r="AV201" s="11" t="s">
        <v>79</v>
      </c>
      <c r="AW201" s="11" t="s">
        <v>34</v>
      </c>
      <c r="AX201" s="11" t="s">
        <v>71</v>
      </c>
      <c r="AY201" s="244" t="s">
        <v>148</v>
      </c>
    </row>
    <row r="202" s="12" customFormat="1">
      <c r="B202" s="245"/>
      <c r="C202" s="246"/>
      <c r="D202" s="236" t="s">
        <v>157</v>
      </c>
      <c r="E202" s="247" t="s">
        <v>21</v>
      </c>
      <c r="F202" s="248" t="s">
        <v>345</v>
      </c>
      <c r="G202" s="246"/>
      <c r="H202" s="249">
        <v>23.84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AT202" s="255" t="s">
        <v>157</v>
      </c>
      <c r="AU202" s="255" t="s">
        <v>81</v>
      </c>
      <c r="AV202" s="12" t="s">
        <v>81</v>
      </c>
      <c r="AW202" s="12" t="s">
        <v>34</v>
      </c>
      <c r="AX202" s="12" t="s">
        <v>71</v>
      </c>
      <c r="AY202" s="255" t="s">
        <v>148</v>
      </c>
    </row>
    <row r="203" s="13" customFormat="1">
      <c r="B203" s="256"/>
      <c r="C203" s="257"/>
      <c r="D203" s="236" t="s">
        <v>157</v>
      </c>
      <c r="E203" s="258" t="s">
        <v>21</v>
      </c>
      <c r="F203" s="259" t="s">
        <v>173</v>
      </c>
      <c r="G203" s="257"/>
      <c r="H203" s="260">
        <v>40.688000000000002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AT203" s="266" t="s">
        <v>157</v>
      </c>
      <c r="AU203" s="266" t="s">
        <v>81</v>
      </c>
      <c r="AV203" s="13" t="s">
        <v>155</v>
      </c>
      <c r="AW203" s="13" t="s">
        <v>34</v>
      </c>
      <c r="AX203" s="13" t="s">
        <v>79</v>
      </c>
      <c r="AY203" s="266" t="s">
        <v>148</v>
      </c>
    </row>
    <row r="204" s="1" customFormat="1" ht="25.5" customHeight="1">
      <c r="B204" s="46"/>
      <c r="C204" s="269" t="s">
        <v>324</v>
      </c>
      <c r="D204" s="269" t="s">
        <v>321</v>
      </c>
      <c r="E204" s="270" t="s">
        <v>346</v>
      </c>
      <c r="F204" s="271" t="s">
        <v>347</v>
      </c>
      <c r="G204" s="272" t="s">
        <v>98</v>
      </c>
      <c r="H204" s="273">
        <v>472.40300000000002</v>
      </c>
      <c r="I204" s="274"/>
      <c r="J204" s="275">
        <f>ROUND(I204*H204,2)</f>
        <v>0</v>
      </c>
      <c r="K204" s="271" t="s">
        <v>21</v>
      </c>
      <c r="L204" s="276"/>
      <c r="M204" s="277" t="s">
        <v>21</v>
      </c>
      <c r="N204" s="278" t="s">
        <v>42</v>
      </c>
      <c r="O204" s="47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AR204" s="24" t="s">
        <v>324</v>
      </c>
      <c r="AT204" s="24" t="s">
        <v>321</v>
      </c>
      <c r="AU204" s="24" t="s">
        <v>81</v>
      </c>
      <c r="AY204" s="24" t="s">
        <v>148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24" t="s">
        <v>79</v>
      </c>
      <c r="BK204" s="233">
        <f>ROUND(I204*H204,2)</f>
        <v>0</v>
      </c>
      <c r="BL204" s="24" t="s">
        <v>256</v>
      </c>
      <c r="BM204" s="24" t="s">
        <v>348</v>
      </c>
    </row>
    <row r="205" s="12" customFormat="1">
      <c r="B205" s="245"/>
      <c r="C205" s="246"/>
      <c r="D205" s="236" t="s">
        <v>157</v>
      </c>
      <c r="E205" s="247" t="s">
        <v>21</v>
      </c>
      <c r="F205" s="248" t="s">
        <v>349</v>
      </c>
      <c r="G205" s="246"/>
      <c r="H205" s="249">
        <v>423.577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157</v>
      </c>
      <c r="AU205" s="255" t="s">
        <v>81</v>
      </c>
      <c r="AV205" s="12" t="s">
        <v>81</v>
      </c>
      <c r="AW205" s="12" t="s">
        <v>34</v>
      </c>
      <c r="AX205" s="12" t="s">
        <v>71</v>
      </c>
      <c r="AY205" s="255" t="s">
        <v>148</v>
      </c>
    </row>
    <row r="206" s="12" customFormat="1">
      <c r="B206" s="245"/>
      <c r="C206" s="246"/>
      <c r="D206" s="236" t="s">
        <v>157</v>
      </c>
      <c r="E206" s="247" t="s">
        <v>21</v>
      </c>
      <c r="F206" s="248" t="s">
        <v>350</v>
      </c>
      <c r="G206" s="246"/>
      <c r="H206" s="249">
        <v>20.218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157</v>
      </c>
      <c r="AU206" s="255" t="s">
        <v>81</v>
      </c>
      <c r="AV206" s="12" t="s">
        <v>81</v>
      </c>
      <c r="AW206" s="12" t="s">
        <v>34</v>
      </c>
      <c r="AX206" s="12" t="s">
        <v>71</v>
      </c>
      <c r="AY206" s="255" t="s">
        <v>148</v>
      </c>
    </row>
    <row r="207" s="12" customFormat="1">
      <c r="B207" s="245"/>
      <c r="C207" s="246"/>
      <c r="D207" s="236" t="s">
        <v>157</v>
      </c>
      <c r="E207" s="247" t="s">
        <v>21</v>
      </c>
      <c r="F207" s="248" t="s">
        <v>351</v>
      </c>
      <c r="G207" s="246"/>
      <c r="H207" s="249">
        <v>28.608000000000001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AT207" s="255" t="s">
        <v>157</v>
      </c>
      <c r="AU207" s="255" t="s">
        <v>81</v>
      </c>
      <c r="AV207" s="12" t="s">
        <v>81</v>
      </c>
      <c r="AW207" s="12" t="s">
        <v>34</v>
      </c>
      <c r="AX207" s="12" t="s">
        <v>71</v>
      </c>
      <c r="AY207" s="255" t="s">
        <v>148</v>
      </c>
    </row>
    <row r="208" s="13" customFormat="1">
      <c r="B208" s="256"/>
      <c r="C208" s="257"/>
      <c r="D208" s="236" t="s">
        <v>157</v>
      </c>
      <c r="E208" s="258" t="s">
        <v>21</v>
      </c>
      <c r="F208" s="259" t="s">
        <v>173</v>
      </c>
      <c r="G208" s="257"/>
      <c r="H208" s="260">
        <v>472.40300000000002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AT208" s="266" t="s">
        <v>157</v>
      </c>
      <c r="AU208" s="266" t="s">
        <v>81</v>
      </c>
      <c r="AV208" s="13" t="s">
        <v>155</v>
      </c>
      <c r="AW208" s="13" t="s">
        <v>34</v>
      </c>
      <c r="AX208" s="13" t="s">
        <v>79</v>
      </c>
      <c r="AY208" s="266" t="s">
        <v>148</v>
      </c>
    </row>
    <row r="209" s="1" customFormat="1" ht="25.5" customHeight="1">
      <c r="B209" s="46"/>
      <c r="C209" s="222" t="s">
        <v>352</v>
      </c>
      <c r="D209" s="222" t="s">
        <v>151</v>
      </c>
      <c r="E209" s="223" t="s">
        <v>353</v>
      </c>
      <c r="F209" s="224" t="s">
        <v>354</v>
      </c>
      <c r="G209" s="225" t="s">
        <v>98</v>
      </c>
      <c r="H209" s="226">
        <v>385.01400000000001</v>
      </c>
      <c r="I209" s="227"/>
      <c r="J209" s="228">
        <f>ROUND(I209*H209,2)</f>
        <v>0</v>
      </c>
      <c r="K209" s="224" t="s">
        <v>154</v>
      </c>
      <c r="L209" s="72"/>
      <c r="M209" s="229" t="s">
        <v>21</v>
      </c>
      <c r="N209" s="230" t="s">
        <v>42</v>
      </c>
      <c r="O209" s="47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AR209" s="24" t="s">
        <v>256</v>
      </c>
      <c r="AT209" s="24" t="s">
        <v>151</v>
      </c>
      <c r="AU209" s="24" t="s">
        <v>81</v>
      </c>
      <c r="AY209" s="24" t="s">
        <v>148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24" t="s">
        <v>79</v>
      </c>
      <c r="BK209" s="233">
        <f>ROUND(I209*H209,2)</f>
        <v>0</v>
      </c>
      <c r="BL209" s="24" t="s">
        <v>256</v>
      </c>
      <c r="BM209" s="24" t="s">
        <v>355</v>
      </c>
    </row>
    <row r="210" s="11" customFormat="1">
      <c r="B210" s="234"/>
      <c r="C210" s="235"/>
      <c r="D210" s="236" t="s">
        <v>157</v>
      </c>
      <c r="E210" s="237" t="s">
        <v>21</v>
      </c>
      <c r="F210" s="238" t="s">
        <v>336</v>
      </c>
      <c r="G210" s="235"/>
      <c r="H210" s="237" t="s">
        <v>21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AT210" s="244" t="s">
        <v>157</v>
      </c>
      <c r="AU210" s="244" t="s">
        <v>81</v>
      </c>
      <c r="AV210" s="11" t="s">
        <v>79</v>
      </c>
      <c r="AW210" s="11" t="s">
        <v>34</v>
      </c>
      <c r="AX210" s="11" t="s">
        <v>71</v>
      </c>
      <c r="AY210" s="244" t="s">
        <v>148</v>
      </c>
    </row>
    <row r="211" s="12" customFormat="1">
      <c r="B211" s="245"/>
      <c r="C211" s="246"/>
      <c r="D211" s="236" t="s">
        <v>157</v>
      </c>
      <c r="E211" s="247" t="s">
        <v>21</v>
      </c>
      <c r="F211" s="248" t="s">
        <v>356</v>
      </c>
      <c r="G211" s="246"/>
      <c r="H211" s="249">
        <v>376.36200000000002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AT211" s="255" t="s">
        <v>157</v>
      </c>
      <c r="AU211" s="255" t="s">
        <v>81</v>
      </c>
      <c r="AV211" s="12" t="s">
        <v>81</v>
      </c>
      <c r="AW211" s="12" t="s">
        <v>34</v>
      </c>
      <c r="AX211" s="12" t="s">
        <v>71</v>
      </c>
      <c r="AY211" s="255" t="s">
        <v>148</v>
      </c>
    </row>
    <row r="212" s="12" customFormat="1">
      <c r="B212" s="245"/>
      <c r="C212" s="246"/>
      <c r="D212" s="236" t="s">
        <v>157</v>
      </c>
      <c r="E212" s="247" t="s">
        <v>21</v>
      </c>
      <c r="F212" s="248" t="s">
        <v>357</v>
      </c>
      <c r="G212" s="246"/>
      <c r="H212" s="249">
        <v>8.6519999999999992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AT212" s="255" t="s">
        <v>157</v>
      </c>
      <c r="AU212" s="255" t="s">
        <v>81</v>
      </c>
      <c r="AV212" s="12" t="s">
        <v>81</v>
      </c>
      <c r="AW212" s="12" t="s">
        <v>34</v>
      </c>
      <c r="AX212" s="12" t="s">
        <v>71</v>
      </c>
      <c r="AY212" s="255" t="s">
        <v>148</v>
      </c>
    </row>
    <row r="213" s="13" customFormat="1">
      <c r="B213" s="256"/>
      <c r="C213" s="257"/>
      <c r="D213" s="236" t="s">
        <v>157</v>
      </c>
      <c r="E213" s="258" t="s">
        <v>21</v>
      </c>
      <c r="F213" s="259" t="s">
        <v>173</v>
      </c>
      <c r="G213" s="257"/>
      <c r="H213" s="260">
        <v>385.01400000000001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AT213" s="266" t="s">
        <v>157</v>
      </c>
      <c r="AU213" s="266" t="s">
        <v>81</v>
      </c>
      <c r="AV213" s="13" t="s">
        <v>155</v>
      </c>
      <c r="AW213" s="13" t="s">
        <v>34</v>
      </c>
      <c r="AX213" s="13" t="s">
        <v>79</v>
      </c>
      <c r="AY213" s="266" t="s">
        <v>148</v>
      </c>
    </row>
    <row r="214" s="1" customFormat="1" ht="16.5" customHeight="1">
      <c r="B214" s="46"/>
      <c r="C214" s="269" t="s">
        <v>358</v>
      </c>
      <c r="D214" s="269" t="s">
        <v>321</v>
      </c>
      <c r="E214" s="270" t="s">
        <v>359</v>
      </c>
      <c r="F214" s="271" t="s">
        <v>360</v>
      </c>
      <c r="G214" s="272" t="s">
        <v>98</v>
      </c>
      <c r="H214" s="273">
        <v>443.19799999999998</v>
      </c>
      <c r="I214" s="274"/>
      <c r="J214" s="275">
        <f>ROUND(I214*H214,2)</f>
        <v>0</v>
      </c>
      <c r="K214" s="271" t="s">
        <v>154</v>
      </c>
      <c r="L214" s="276"/>
      <c r="M214" s="277" t="s">
        <v>21</v>
      </c>
      <c r="N214" s="278" t="s">
        <v>42</v>
      </c>
      <c r="O214" s="47"/>
      <c r="P214" s="231">
        <f>O214*H214</f>
        <v>0</v>
      </c>
      <c r="Q214" s="231">
        <v>0.0030000000000000001</v>
      </c>
      <c r="R214" s="231">
        <f>Q214*H214</f>
        <v>1.3295939999999999</v>
      </c>
      <c r="S214" s="231">
        <v>0</v>
      </c>
      <c r="T214" s="232">
        <f>S214*H214</f>
        <v>0</v>
      </c>
      <c r="AR214" s="24" t="s">
        <v>324</v>
      </c>
      <c r="AT214" s="24" t="s">
        <v>321</v>
      </c>
      <c r="AU214" s="24" t="s">
        <v>81</v>
      </c>
      <c r="AY214" s="24" t="s">
        <v>148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24" t="s">
        <v>79</v>
      </c>
      <c r="BK214" s="233">
        <f>ROUND(I214*H214,2)</f>
        <v>0</v>
      </c>
      <c r="BL214" s="24" t="s">
        <v>256</v>
      </c>
      <c r="BM214" s="24" t="s">
        <v>361</v>
      </c>
    </row>
    <row r="215" s="11" customFormat="1">
      <c r="B215" s="234"/>
      <c r="C215" s="235"/>
      <c r="D215" s="236" t="s">
        <v>157</v>
      </c>
      <c r="E215" s="237" t="s">
        <v>21</v>
      </c>
      <c r="F215" s="238" t="s">
        <v>336</v>
      </c>
      <c r="G215" s="235"/>
      <c r="H215" s="237" t="s">
        <v>21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157</v>
      </c>
      <c r="AU215" s="244" t="s">
        <v>81</v>
      </c>
      <c r="AV215" s="11" t="s">
        <v>79</v>
      </c>
      <c r="AW215" s="11" t="s">
        <v>34</v>
      </c>
      <c r="AX215" s="11" t="s">
        <v>71</v>
      </c>
      <c r="AY215" s="244" t="s">
        <v>148</v>
      </c>
    </row>
    <row r="216" s="11" customFormat="1">
      <c r="B216" s="234"/>
      <c r="C216" s="235"/>
      <c r="D216" s="236" t="s">
        <v>157</v>
      </c>
      <c r="E216" s="237" t="s">
        <v>21</v>
      </c>
      <c r="F216" s="238" t="s">
        <v>362</v>
      </c>
      <c r="G216" s="235"/>
      <c r="H216" s="237" t="s">
        <v>21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157</v>
      </c>
      <c r="AU216" s="244" t="s">
        <v>81</v>
      </c>
      <c r="AV216" s="11" t="s">
        <v>79</v>
      </c>
      <c r="AW216" s="11" t="s">
        <v>34</v>
      </c>
      <c r="AX216" s="11" t="s">
        <v>71</v>
      </c>
      <c r="AY216" s="244" t="s">
        <v>148</v>
      </c>
    </row>
    <row r="217" s="12" customFormat="1">
      <c r="B217" s="245"/>
      <c r="C217" s="246"/>
      <c r="D217" s="236" t="s">
        <v>157</v>
      </c>
      <c r="E217" s="247" t="s">
        <v>21</v>
      </c>
      <c r="F217" s="248" t="s">
        <v>363</v>
      </c>
      <c r="G217" s="246"/>
      <c r="H217" s="249">
        <v>432.81599999999997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AT217" s="255" t="s">
        <v>157</v>
      </c>
      <c r="AU217" s="255" t="s">
        <v>81</v>
      </c>
      <c r="AV217" s="12" t="s">
        <v>81</v>
      </c>
      <c r="AW217" s="12" t="s">
        <v>34</v>
      </c>
      <c r="AX217" s="12" t="s">
        <v>71</v>
      </c>
      <c r="AY217" s="255" t="s">
        <v>148</v>
      </c>
    </row>
    <row r="218" s="12" customFormat="1">
      <c r="B218" s="245"/>
      <c r="C218" s="246"/>
      <c r="D218" s="236" t="s">
        <v>157</v>
      </c>
      <c r="E218" s="247" t="s">
        <v>21</v>
      </c>
      <c r="F218" s="248" t="s">
        <v>364</v>
      </c>
      <c r="G218" s="246"/>
      <c r="H218" s="249">
        <v>10.382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157</v>
      </c>
      <c r="AU218" s="255" t="s">
        <v>81</v>
      </c>
      <c r="AV218" s="12" t="s">
        <v>81</v>
      </c>
      <c r="AW218" s="12" t="s">
        <v>34</v>
      </c>
      <c r="AX218" s="12" t="s">
        <v>71</v>
      </c>
      <c r="AY218" s="255" t="s">
        <v>148</v>
      </c>
    </row>
    <row r="219" s="13" customFormat="1">
      <c r="B219" s="256"/>
      <c r="C219" s="257"/>
      <c r="D219" s="236" t="s">
        <v>157</v>
      </c>
      <c r="E219" s="258" t="s">
        <v>21</v>
      </c>
      <c r="F219" s="259" t="s">
        <v>173</v>
      </c>
      <c r="G219" s="257"/>
      <c r="H219" s="260">
        <v>443.19799999999998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AT219" s="266" t="s">
        <v>157</v>
      </c>
      <c r="AU219" s="266" t="s">
        <v>81</v>
      </c>
      <c r="AV219" s="13" t="s">
        <v>155</v>
      </c>
      <c r="AW219" s="13" t="s">
        <v>34</v>
      </c>
      <c r="AX219" s="13" t="s">
        <v>79</v>
      </c>
      <c r="AY219" s="266" t="s">
        <v>148</v>
      </c>
    </row>
    <row r="220" s="1" customFormat="1" ht="25.5" customHeight="1">
      <c r="B220" s="46"/>
      <c r="C220" s="222" t="s">
        <v>365</v>
      </c>
      <c r="D220" s="222" t="s">
        <v>151</v>
      </c>
      <c r="E220" s="223" t="s">
        <v>328</v>
      </c>
      <c r="F220" s="224" t="s">
        <v>329</v>
      </c>
      <c r="G220" s="225" t="s">
        <v>98</v>
      </c>
      <c r="H220" s="226">
        <v>376.36200000000002</v>
      </c>
      <c r="I220" s="227"/>
      <c r="J220" s="228">
        <f>ROUND(I220*H220,2)</f>
        <v>0</v>
      </c>
      <c r="K220" s="224" t="s">
        <v>154</v>
      </c>
      <c r="L220" s="72"/>
      <c r="M220" s="229" t="s">
        <v>21</v>
      </c>
      <c r="N220" s="230" t="s">
        <v>42</v>
      </c>
      <c r="O220" s="47"/>
      <c r="P220" s="231">
        <f>O220*H220</f>
        <v>0</v>
      </c>
      <c r="Q220" s="231">
        <v>0.00088000000000000003</v>
      </c>
      <c r="R220" s="231">
        <f>Q220*H220</f>
        <v>0.33119856000000003</v>
      </c>
      <c r="S220" s="231">
        <v>0</v>
      </c>
      <c r="T220" s="232">
        <f>S220*H220</f>
        <v>0</v>
      </c>
      <c r="AR220" s="24" t="s">
        <v>256</v>
      </c>
      <c r="AT220" s="24" t="s">
        <v>151</v>
      </c>
      <c r="AU220" s="24" t="s">
        <v>81</v>
      </c>
      <c r="AY220" s="24" t="s">
        <v>148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24" t="s">
        <v>79</v>
      </c>
      <c r="BK220" s="233">
        <f>ROUND(I220*H220,2)</f>
        <v>0</v>
      </c>
      <c r="BL220" s="24" t="s">
        <v>256</v>
      </c>
      <c r="BM220" s="24" t="s">
        <v>366</v>
      </c>
    </row>
    <row r="221" s="11" customFormat="1">
      <c r="B221" s="234"/>
      <c r="C221" s="235"/>
      <c r="D221" s="236" t="s">
        <v>157</v>
      </c>
      <c r="E221" s="237" t="s">
        <v>21</v>
      </c>
      <c r="F221" s="238" t="s">
        <v>336</v>
      </c>
      <c r="G221" s="235"/>
      <c r="H221" s="237" t="s">
        <v>21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157</v>
      </c>
      <c r="AU221" s="244" t="s">
        <v>81</v>
      </c>
      <c r="AV221" s="11" t="s">
        <v>79</v>
      </c>
      <c r="AW221" s="11" t="s">
        <v>34</v>
      </c>
      <c r="AX221" s="11" t="s">
        <v>71</v>
      </c>
      <c r="AY221" s="244" t="s">
        <v>148</v>
      </c>
    </row>
    <row r="222" s="11" customFormat="1">
      <c r="B222" s="234"/>
      <c r="C222" s="235"/>
      <c r="D222" s="236" t="s">
        <v>157</v>
      </c>
      <c r="E222" s="237" t="s">
        <v>21</v>
      </c>
      <c r="F222" s="238" t="s">
        <v>367</v>
      </c>
      <c r="G222" s="235"/>
      <c r="H222" s="237" t="s">
        <v>21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AT222" s="244" t="s">
        <v>157</v>
      </c>
      <c r="AU222" s="244" t="s">
        <v>81</v>
      </c>
      <c r="AV222" s="11" t="s">
        <v>79</v>
      </c>
      <c r="AW222" s="11" t="s">
        <v>34</v>
      </c>
      <c r="AX222" s="11" t="s">
        <v>71</v>
      </c>
      <c r="AY222" s="244" t="s">
        <v>148</v>
      </c>
    </row>
    <row r="223" s="12" customFormat="1">
      <c r="B223" s="245"/>
      <c r="C223" s="246"/>
      <c r="D223" s="236" t="s">
        <v>157</v>
      </c>
      <c r="E223" s="247" t="s">
        <v>21</v>
      </c>
      <c r="F223" s="248" t="s">
        <v>368</v>
      </c>
      <c r="G223" s="246"/>
      <c r="H223" s="249">
        <v>376.36200000000002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AT223" s="255" t="s">
        <v>157</v>
      </c>
      <c r="AU223" s="255" t="s">
        <v>81</v>
      </c>
      <c r="AV223" s="12" t="s">
        <v>81</v>
      </c>
      <c r="AW223" s="12" t="s">
        <v>34</v>
      </c>
      <c r="AX223" s="12" t="s">
        <v>71</v>
      </c>
      <c r="AY223" s="255" t="s">
        <v>148</v>
      </c>
    </row>
    <row r="224" s="13" customFormat="1">
      <c r="B224" s="256"/>
      <c r="C224" s="257"/>
      <c r="D224" s="236" t="s">
        <v>157</v>
      </c>
      <c r="E224" s="258" t="s">
        <v>21</v>
      </c>
      <c r="F224" s="259" t="s">
        <v>173</v>
      </c>
      <c r="G224" s="257"/>
      <c r="H224" s="260">
        <v>376.36200000000002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AT224" s="266" t="s">
        <v>157</v>
      </c>
      <c r="AU224" s="266" t="s">
        <v>81</v>
      </c>
      <c r="AV224" s="13" t="s">
        <v>155</v>
      </c>
      <c r="AW224" s="13" t="s">
        <v>34</v>
      </c>
      <c r="AX224" s="13" t="s">
        <v>79</v>
      </c>
      <c r="AY224" s="266" t="s">
        <v>148</v>
      </c>
    </row>
    <row r="225" s="1" customFormat="1" ht="25.5" customHeight="1">
      <c r="B225" s="46"/>
      <c r="C225" s="222" t="s">
        <v>369</v>
      </c>
      <c r="D225" s="222" t="s">
        <v>151</v>
      </c>
      <c r="E225" s="223" t="s">
        <v>342</v>
      </c>
      <c r="F225" s="224" t="s">
        <v>343</v>
      </c>
      <c r="G225" s="225" t="s">
        <v>98</v>
      </c>
      <c r="H225" s="226">
        <v>8.6519999999999992</v>
      </c>
      <c r="I225" s="227"/>
      <c r="J225" s="228">
        <f>ROUND(I225*H225,2)</f>
        <v>0</v>
      </c>
      <c r="K225" s="224" t="s">
        <v>154</v>
      </c>
      <c r="L225" s="72"/>
      <c r="M225" s="229" t="s">
        <v>21</v>
      </c>
      <c r="N225" s="230" t="s">
        <v>42</v>
      </c>
      <c r="O225" s="47"/>
      <c r="P225" s="231">
        <f>O225*H225</f>
        <v>0</v>
      </c>
      <c r="Q225" s="231">
        <v>0.00093999999999999997</v>
      </c>
      <c r="R225" s="231">
        <f>Q225*H225</f>
        <v>0.0081328799999999986</v>
      </c>
      <c r="S225" s="231">
        <v>0</v>
      </c>
      <c r="T225" s="232">
        <f>S225*H225</f>
        <v>0</v>
      </c>
      <c r="AR225" s="24" t="s">
        <v>256</v>
      </c>
      <c r="AT225" s="24" t="s">
        <v>151</v>
      </c>
      <c r="AU225" s="24" t="s">
        <v>81</v>
      </c>
      <c r="AY225" s="24" t="s">
        <v>148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24" t="s">
        <v>79</v>
      </c>
      <c r="BK225" s="233">
        <f>ROUND(I225*H225,2)</f>
        <v>0</v>
      </c>
      <c r="BL225" s="24" t="s">
        <v>256</v>
      </c>
      <c r="BM225" s="24" t="s">
        <v>370</v>
      </c>
    </row>
    <row r="226" s="11" customFormat="1">
      <c r="B226" s="234"/>
      <c r="C226" s="235"/>
      <c r="D226" s="236" t="s">
        <v>157</v>
      </c>
      <c r="E226" s="237" t="s">
        <v>21</v>
      </c>
      <c r="F226" s="238" t="s">
        <v>336</v>
      </c>
      <c r="G226" s="235"/>
      <c r="H226" s="237" t="s">
        <v>21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157</v>
      </c>
      <c r="AU226" s="244" t="s">
        <v>81</v>
      </c>
      <c r="AV226" s="11" t="s">
        <v>79</v>
      </c>
      <c r="AW226" s="11" t="s">
        <v>34</v>
      </c>
      <c r="AX226" s="11" t="s">
        <v>71</v>
      </c>
      <c r="AY226" s="244" t="s">
        <v>148</v>
      </c>
    </row>
    <row r="227" s="12" customFormat="1">
      <c r="B227" s="245"/>
      <c r="C227" s="246"/>
      <c r="D227" s="236" t="s">
        <v>157</v>
      </c>
      <c r="E227" s="247" t="s">
        <v>21</v>
      </c>
      <c r="F227" s="248" t="s">
        <v>357</v>
      </c>
      <c r="G227" s="246"/>
      <c r="H227" s="249">
        <v>8.6519999999999992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AT227" s="255" t="s">
        <v>157</v>
      </c>
      <c r="AU227" s="255" t="s">
        <v>81</v>
      </c>
      <c r="AV227" s="12" t="s">
        <v>81</v>
      </c>
      <c r="AW227" s="12" t="s">
        <v>34</v>
      </c>
      <c r="AX227" s="12" t="s">
        <v>79</v>
      </c>
      <c r="AY227" s="255" t="s">
        <v>148</v>
      </c>
    </row>
    <row r="228" s="1" customFormat="1" ht="25.5" customHeight="1">
      <c r="B228" s="46"/>
      <c r="C228" s="269" t="s">
        <v>371</v>
      </c>
      <c r="D228" s="269" t="s">
        <v>321</v>
      </c>
      <c r="E228" s="270" t="s">
        <v>372</v>
      </c>
      <c r="F228" s="271" t="s">
        <v>373</v>
      </c>
      <c r="G228" s="272" t="s">
        <v>98</v>
      </c>
      <c r="H228" s="273">
        <v>443.19799999999998</v>
      </c>
      <c r="I228" s="274"/>
      <c r="J228" s="275">
        <f>ROUND(I228*H228,2)</f>
        <v>0</v>
      </c>
      <c r="K228" s="271" t="s">
        <v>154</v>
      </c>
      <c r="L228" s="276"/>
      <c r="M228" s="277" t="s">
        <v>21</v>
      </c>
      <c r="N228" s="278" t="s">
        <v>42</v>
      </c>
      <c r="O228" s="47"/>
      <c r="P228" s="231">
        <f>O228*H228</f>
        <v>0</v>
      </c>
      <c r="Q228" s="231">
        <v>0.0051999999999999998</v>
      </c>
      <c r="R228" s="231">
        <f>Q228*H228</f>
        <v>2.3046295999999997</v>
      </c>
      <c r="S228" s="231">
        <v>0</v>
      </c>
      <c r="T228" s="232">
        <f>S228*H228</f>
        <v>0</v>
      </c>
      <c r="AR228" s="24" t="s">
        <v>324</v>
      </c>
      <c r="AT228" s="24" t="s">
        <v>321</v>
      </c>
      <c r="AU228" s="24" t="s">
        <v>81</v>
      </c>
      <c r="AY228" s="24" t="s">
        <v>148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24" t="s">
        <v>79</v>
      </c>
      <c r="BK228" s="233">
        <f>ROUND(I228*H228,2)</f>
        <v>0</v>
      </c>
      <c r="BL228" s="24" t="s">
        <v>256</v>
      </c>
      <c r="BM228" s="24" t="s">
        <v>374</v>
      </c>
    </row>
    <row r="229" s="11" customFormat="1">
      <c r="B229" s="234"/>
      <c r="C229" s="235"/>
      <c r="D229" s="236" t="s">
        <v>157</v>
      </c>
      <c r="E229" s="237" t="s">
        <v>21</v>
      </c>
      <c r="F229" s="238" t="s">
        <v>336</v>
      </c>
      <c r="G229" s="235"/>
      <c r="H229" s="237" t="s">
        <v>21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AT229" s="244" t="s">
        <v>157</v>
      </c>
      <c r="AU229" s="244" t="s">
        <v>81</v>
      </c>
      <c r="AV229" s="11" t="s">
        <v>79</v>
      </c>
      <c r="AW229" s="11" t="s">
        <v>34</v>
      </c>
      <c r="AX229" s="11" t="s">
        <v>71</v>
      </c>
      <c r="AY229" s="244" t="s">
        <v>148</v>
      </c>
    </row>
    <row r="230" s="11" customFormat="1">
      <c r="B230" s="234"/>
      <c r="C230" s="235"/>
      <c r="D230" s="236" t="s">
        <v>157</v>
      </c>
      <c r="E230" s="237" t="s">
        <v>21</v>
      </c>
      <c r="F230" s="238" t="s">
        <v>362</v>
      </c>
      <c r="G230" s="235"/>
      <c r="H230" s="237" t="s">
        <v>21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157</v>
      </c>
      <c r="AU230" s="244" t="s">
        <v>81</v>
      </c>
      <c r="AV230" s="11" t="s">
        <v>79</v>
      </c>
      <c r="AW230" s="11" t="s">
        <v>34</v>
      </c>
      <c r="AX230" s="11" t="s">
        <v>71</v>
      </c>
      <c r="AY230" s="244" t="s">
        <v>148</v>
      </c>
    </row>
    <row r="231" s="12" customFormat="1">
      <c r="B231" s="245"/>
      <c r="C231" s="246"/>
      <c r="D231" s="236" t="s">
        <v>157</v>
      </c>
      <c r="E231" s="247" t="s">
        <v>21</v>
      </c>
      <c r="F231" s="248" t="s">
        <v>375</v>
      </c>
      <c r="G231" s="246"/>
      <c r="H231" s="249">
        <v>432.81599999999997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157</v>
      </c>
      <c r="AU231" s="255" t="s">
        <v>81</v>
      </c>
      <c r="AV231" s="12" t="s">
        <v>81</v>
      </c>
      <c r="AW231" s="12" t="s">
        <v>34</v>
      </c>
      <c r="AX231" s="12" t="s">
        <v>71</v>
      </c>
      <c r="AY231" s="255" t="s">
        <v>148</v>
      </c>
    </row>
    <row r="232" s="12" customFormat="1">
      <c r="B232" s="245"/>
      <c r="C232" s="246"/>
      <c r="D232" s="236" t="s">
        <v>157</v>
      </c>
      <c r="E232" s="247" t="s">
        <v>21</v>
      </c>
      <c r="F232" s="248" t="s">
        <v>364</v>
      </c>
      <c r="G232" s="246"/>
      <c r="H232" s="249">
        <v>10.382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157</v>
      </c>
      <c r="AU232" s="255" t="s">
        <v>81</v>
      </c>
      <c r="AV232" s="12" t="s">
        <v>81</v>
      </c>
      <c r="AW232" s="12" t="s">
        <v>34</v>
      </c>
      <c r="AX232" s="12" t="s">
        <v>71</v>
      </c>
      <c r="AY232" s="255" t="s">
        <v>148</v>
      </c>
    </row>
    <row r="233" s="13" customFormat="1">
      <c r="B233" s="256"/>
      <c r="C233" s="257"/>
      <c r="D233" s="236" t="s">
        <v>157</v>
      </c>
      <c r="E233" s="258" t="s">
        <v>21</v>
      </c>
      <c r="F233" s="259" t="s">
        <v>173</v>
      </c>
      <c r="G233" s="257"/>
      <c r="H233" s="260">
        <v>443.19799999999998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AT233" s="266" t="s">
        <v>157</v>
      </c>
      <c r="AU233" s="266" t="s">
        <v>81</v>
      </c>
      <c r="AV233" s="13" t="s">
        <v>155</v>
      </c>
      <c r="AW233" s="13" t="s">
        <v>34</v>
      </c>
      <c r="AX233" s="13" t="s">
        <v>79</v>
      </c>
      <c r="AY233" s="266" t="s">
        <v>148</v>
      </c>
    </row>
    <row r="234" s="1" customFormat="1" ht="25.5" customHeight="1">
      <c r="B234" s="46"/>
      <c r="C234" s="222" t="s">
        <v>376</v>
      </c>
      <c r="D234" s="222" t="s">
        <v>151</v>
      </c>
      <c r="E234" s="223" t="s">
        <v>377</v>
      </c>
      <c r="F234" s="224" t="s">
        <v>378</v>
      </c>
      <c r="G234" s="225" t="s">
        <v>218</v>
      </c>
      <c r="H234" s="226">
        <v>12</v>
      </c>
      <c r="I234" s="227"/>
      <c r="J234" s="228">
        <f>ROUND(I234*H234,2)</f>
        <v>0</v>
      </c>
      <c r="K234" s="224" t="s">
        <v>154</v>
      </c>
      <c r="L234" s="72"/>
      <c r="M234" s="229" t="s">
        <v>21</v>
      </c>
      <c r="N234" s="230" t="s">
        <v>42</v>
      </c>
      <c r="O234" s="47"/>
      <c r="P234" s="231">
        <f>O234*H234</f>
        <v>0</v>
      </c>
      <c r="Q234" s="231">
        <v>5.0000000000000002E-05</v>
      </c>
      <c r="R234" s="231">
        <f>Q234*H234</f>
        <v>0.00060000000000000006</v>
      </c>
      <c r="S234" s="231">
        <v>0</v>
      </c>
      <c r="T234" s="232">
        <f>S234*H234</f>
        <v>0</v>
      </c>
      <c r="AR234" s="24" t="s">
        <v>256</v>
      </c>
      <c r="AT234" s="24" t="s">
        <v>151</v>
      </c>
      <c r="AU234" s="24" t="s">
        <v>81</v>
      </c>
      <c r="AY234" s="24" t="s">
        <v>148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24" t="s">
        <v>79</v>
      </c>
      <c r="BK234" s="233">
        <f>ROUND(I234*H234,2)</f>
        <v>0</v>
      </c>
      <c r="BL234" s="24" t="s">
        <v>256</v>
      </c>
      <c r="BM234" s="24" t="s">
        <v>379</v>
      </c>
    </row>
    <row r="235" s="11" customFormat="1">
      <c r="B235" s="234"/>
      <c r="C235" s="235"/>
      <c r="D235" s="236" t="s">
        <v>157</v>
      </c>
      <c r="E235" s="237" t="s">
        <v>21</v>
      </c>
      <c r="F235" s="238" t="s">
        <v>186</v>
      </c>
      <c r="G235" s="235"/>
      <c r="H235" s="237" t="s">
        <v>21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AT235" s="244" t="s">
        <v>157</v>
      </c>
      <c r="AU235" s="244" t="s">
        <v>81</v>
      </c>
      <c r="AV235" s="11" t="s">
        <v>79</v>
      </c>
      <c r="AW235" s="11" t="s">
        <v>34</v>
      </c>
      <c r="AX235" s="11" t="s">
        <v>71</v>
      </c>
      <c r="AY235" s="244" t="s">
        <v>148</v>
      </c>
    </row>
    <row r="236" s="12" customFormat="1">
      <c r="B236" s="245"/>
      <c r="C236" s="246"/>
      <c r="D236" s="236" t="s">
        <v>157</v>
      </c>
      <c r="E236" s="247" t="s">
        <v>21</v>
      </c>
      <c r="F236" s="248" t="s">
        <v>229</v>
      </c>
      <c r="G236" s="246"/>
      <c r="H236" s="249">
        <v>12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AT236" s="255" t="s">
        <v>157</v>
      </c>
      <c r="AU236" s="255" t="s">
        <v>81</v>
      </c>
      <c r="AV236" s="12" t="s">
        <v>81</v>
      </c>
      <c r="AW236" s="12" t="s">
        <v>34</v>
      </c>
      <c r="AX236" s="12" t="s">
        <v>79</v>
      </c>
      <c r="AY236" s="255" t="s">
        <v>148</v>
      </c>
    </row>
    <row r="237" s="1" customFormat="1" ht="16.5" customHeight="1">
      <c r="B237" s="46"/>
      <c r="C237" s="269" t="s">
        <v>380</v>
      </c>
      <c r="D237" s="269" t="s">
        <v>321</v>
      </c>
      <c r="E237" s="270" t="s">
        <v>381</v>
      </c>
      <c r="F237" s="271" t="s">
        <v>382</v>
      </c>
      <c r="G237" s="272" t="s">
        <v>218</v>
      </c>
      <c r="H237" s="273">
        <v>12</v>
      </c>
      <c r="I237" s="274"/>
      <c r="J237" s="275">
        <f>ROUND(I237*H237,2)</f>
        <v>0</v>
      </c>
      <c r="K237" s="271" t="s">
        <v>21</v>
      </c>
      <c r="L237" s="276"/>
      <c r="M237" s="277" t="s">
        <v>21</v>
      </c>
      <c r="N237" s="278" t="s">
        <v>42</v>
      </c>
      <c r="O237" s="47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AR237" s="24" t="s">
        <v>324</v>
      </c>
      <c r="AT237" s="24" t="s">
        <v>321</v>
      </c>
      <c r="AU237" s="24" t="s">
        <v>81</v>
      </c>
      <c r="AY237" s="24" t="s">
        <v>148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24" t="s">
        <v>79</v>
      </c>
      <c r="BK237" s="233">
        <f>ROUND(I237*H237,2)</f>
        <v>0</v>
      </c>
      <c r="BL237" s="24" t="s">
        <v>256</v>
      </c>
      <c r="BM237" s="24" t="s">
        <v>383</v>
      </c>
    </row>
    <row r="238" s="1" customFormat="1" ht="25.5" customHeight="1">
      <c r="B238" s="46"/>
      <c r="C238" s="222" t="s">
        <v>384</v>
      </c>
      <c r="D238" s="222" t="s">
        <v>151</v>
      </c>
      <c r="E238" s="223" t="s">
        <v>385</v>
      </c>
      <c r="F238" s="224" t="s">
        <v>386</v>
      </c>
      <c r="G238" s="225" t="s">
        <v>218</v>
      </c>
      <c r="H238" s="226">
        <v>2</v>
      </c>
      <c r="I238" s="227"/>
      <c r="J238" s="228">
        <f>ROUND(I238*H238,2)</f>
        <v>0</v>
      </c>
      <c r="K238" s="224" t="s">
        <v>21</v>
      </c>
      <c r="L238" s="72"/>
      <c r="M238" s="229" t="s">
        <v>21</v>
      </c>
      <c r="N238" s="230" t="s">
        <v>42</v>
      </c>
      <c r="O238" s="47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AR238" s="24" t="s">
        <v>256</v>
      </c>
      <c r="AT238" s="24" t="s">
        <v>151</v>
      </c>
      <c r="AU238" s="24" t="s">
        <v>81</v>
      </c>
      <c r="AY238" s="24" t="s">
        <v>148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24" t="s">
        <v>79</v>
      </c>
      <c r="BK238" s="233">
        <f>ROUND(I238*H238,2)</f>
        <v>0</v>
      </c>
      <c r="BL238" s="24" t="s">
        <v>256</v>
      </c>
      <c r="BM238" s="24" t="s">
        <v>387</v>
      </c>
    </row>
    <row r="239" s="11" customFormat="1">
      <c r="B239" s="234"/>
      <c r="C239" s="235"/>
      <c r="D239" s="236" t="s">
        <v>157</v>
      </c>
      <c r="E239" s="237" t="s">
        <v>21</v>
      </c>
      <c r="F239" s="238" t="s">
        <v>388</v>
      </c>
      <c r="G239" s="235"/>
      <c r="H239" s="237" t="s">
        <v>21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AT239" s="244" t="s">
        <v>157</v>
      </c>
      <c r="AU239" s="244" t="s">
        <v>81</v>
      </c>
      <c r="AV239" s="11" t="s">
        <v>79</v>
      </c>
      <c r="AW239" s="11" t="s">
        <v>34</v>
      </c>
      <c r="AX239" s="11" t="s">
        <v>71</v>
      </c>
      <c r="AY239" s="244" t="s">
        <v>148</v>
      </c>
    </row>
    <row r="240" s="12" customFormat="1">
      <c r="B240" s="245"/>
      <c r="C240" s="246"/>
      <c r="D240" s="236" t="s">
        <v>157</v>
      </c>
      <c r="E240" s="247" t="s">
        <v>21</v>
      </c>
      <c r="F240" s="248" t="s">
        <v>389</v>
      </c>
      <c r="G240" s="246"/>
      <c r="H240" s="249">
        <v>2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AT240" s="255" t="s">
        <v>157</v>
      </c>
      <c r="AU240" s="255" t="s">
        <v>81</v>
      </c>
      <c r="AV240" s="12" t="s">
        <v>81</v>
      </c>
      <c r="AW240" s="12" t="s">
        <v>34</v>
      </c>
      <c r="AX240" s="12" t="s">
        <v>71</v>
      </c>
      <c r="AY240" s="255" t="s">
        <v>148</v>
      </c>
    </row>
    <row r="241" s="13" customFormat="1">
      <c r="B241" s="256"/>
      <c r="C241" s="257"/>
      <c r="D241" s="236" t="s">
        <v>157</v>
      </c>
      <c r="E241" s="258" t="s">
        <v>21</v>
      </c>
      <c r="F241" s="259" t="s">
        <v>173</v>
      </c>
      <c r="G241" s="257"/>
      <c r="H241" s="260">
        <v>2</v>
      </c>
      <c r="I241" s="261"/>
      <c r="J241" s="257"/>
      <c r="K241" s="257"/>
      <c r="L241" s="262"/>
      <c r="M241" s="263"/>
      <c r="N241" s="264"/>
      <c r="O241" s="264"/>
      <c r="P241" s="264"/>
      <c r="Q241" s="264"/>
      <c r="R241" s="264"/>
      <c r="S241" s="264"/>
      <c r="T241" s="265"/>
      <c r="AT241" s="266" t="s">
        <v>157</v>
      </c>
      <c r="AU241" s="266" t="s">
        <v>81</v>
      </c>
      <c r="AV241" s="13" t="s">
        <v>155</v>
      </c>
      <c r="AW241" s="13" t="s">
        <v>34</v>
      </c>
      <c r="AX241" s="13" t="s">
        <v>79</v>
      </c>
      <c r="AY241" s="266" t="s">
        <v>148</v>
      </c>
    </row>
    <row r="242" s="1" customFormat="1" ht="16.5" customHeight="1">
      <c r="B242" s="46"/>
      <c r="C242" s="222" t="s">
        <v>390</v>
      </c>
      <c r="D242" s="222" t="s">
        <v>151</v>
      </c>
      <c r="E242" s="223" t="s">
        <v>391</v>
      </c>
      <c r="F242" s="224" t="s">
        <v>392</v>
      </c>
      <c r="G242" s="225" t="s">
        <v>218</v>
      </c>
      <c r="H242" s="226">
        <v>2</v>
      </c>
      <c r="I242" s="227"/>
      <c r="J242" s="228">
        <f>ROUND(I242*H242,2)</f>
        <v>0</v>
      </c>
      <c r="K242" s="224" t="s">
        <v>154</v>
      </c>
      <c r="L242" s="72"/>
      <c r="M242" s="229" t="s">
        <v>21</v>
      </c>
      <c r="N242" s="230" t="s">
        <v>42</v>
      </c>
      <c r="O242" s="47"/>
      <c r="P242" s="231">
        <f>O242*H242</f>
        <v>0</v>
      </c>
      <c r="Q242" s="231">
        <v>0.00029</v>
      </c>
      <c r="R242" s="231">
        <f>Q242*H242</f>
        <v>0.00058</v>
      </c>
      <c r="S242" s="231">
        <v>0</v>
      </c>
      <c r="T242" s="232">
        <f>S242*H242</f>
        <v>0</v>
      </c>
      <c r="AR242" s="24" t="s">
        <v>256</v>
      </c>
      <c r="AT242" s="24" t="s">
        <v>151</v>
      </c>
      <c r="AU242" s="24" t="s">
        <v>81</v>
      </c>
      <c r="AY242" s="24" t="s">
        <v>148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24" t="s">
        <v>79</v>
      </c>
      <c r="BK242" s="233">
        <f>ROUND(I242*H242,2)</f>
        <v>0</v>
      </c>
      <c r="BL242" s="24" t="s">
        <v>256</v>
      </c>
      <c r="BM242" s="24" t="s">
        <v>393</v>
      </c>
    </row>
    <row r="243" s="1" customFormat="1" ht="38.25" customHeight="1">
      <c r="B243" s="46"/>
      <c r="C243" s="222" t="s">
        <v>394</v>
      </c>
      <c r="D243" s="222" t="s">
        <v>151</v>
      </c>
      <c r="E243" s="223" t="s">
        <v>395</v>
      </c>
      <c r="F243" s="224" t="s">
        <v>396</v>
      </c>
      <c r="G243" s="225" t="s">
        <v>265</v>
      </c>
      <c r="H243" s="226">
        <v>4.4550000000000001</v>
      </c>
      <c r="I243" s="227"/>
      <c r="J243" s="228">
        <f>ROUND(I243*H243,2)</f>
        <v>0</v>
      </c>
      <c r="K243" s="224" t="s">
        <v>154</v>
      </c>
      <c r="L243" s="72"/>
      <c r="M243" s="229" t="s">
        <v>21</v>
      </c>
      <c r="N243" s="230" t="s">
        <v>42</v>
      </c>
      <c r="O243" s="47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AR243" s="24" t="s">
        <v>256</v>
      </c>
      <c r="AT243" s="24" t="s">
        <v>151</v>
      </c>
      <c r="AU243" s="24" t="s">
        <v>81</v>
      </c>
      <c r="AY243" s="24" t="s">
        <v>148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24" t="s">
        <v>79</v>
      </c>
      <c r="BK243" s="233">
        <f>ROUND(I243*H243,2)</f>
        <v>0</v>
      </c>
      <c r="BL243" s="24" t="s">
        <v>256</v>
      </c>
      <c r="BM243" s="24" t="s">
        <v>397</v>
      </c>
    </row>
    <row r="244" s="10" customFormat="1" ht="29.88" customHeight="1">
      <c r="B244" s="206"/>
      <c r="C244" s="207"/>
      <c r="D244" s="208" t="s">
        <v>70</v>
      </c>
      <c r="E244" s="220" t="s">
        <v>398</v>
      </c>
      <c r="F244" s="220" t="s">
        <v>399</v>
      </c>
      <c r="G244" s="207"/>
      <c r="H244" s="207"/>
      <c r="I244" s="210"/>
      <c r="J244" s="221">
        <f>BK244</f>
        <v>0</v>
      </c>
      <c r="K244" s="207"/>
      <c r="L244" s="212"/>
      <c r="M244" s="213"/>
      <c r="N244" s="214"/>
      <c r="O244" s="214"/>
      <c r="P244" s="215">
        <f>SUM(P245:P282)</f>
        <v>0</v>
      </c>
      <c r="Q244" s="214"/>
      <c r="R244" s="215">
        <f>SUM(R245:R282)</f>
        <v>3.3117358800000001</v>
      </c>
      <c r="S244" s="214"/>
      <c r="T244" s="216">
        <f>SUM(T245:T282)</f>
        <v>5.9040180000000007</v>
      </c>
      <c r="AR244" s="217" t="s">
        <v>81</v>
      </c>
      <c r="AT244" s="218" t="s">
        <v>70</v>
      </c>
      <c r="AU244" s="218" t="s">
        <v>79</v>
      </c>
      <c r="AY244" s="217" t="s">
        <v>148</v>
      </c>
      <c r="BK244" s="219">
        <f>SUM(BK245:BK282)</f>
        <v>0</v>
      </c>
    </row>
    <row r="245" s="1" customFormat="1" ht="38.25" customHeight="1">
      <c r="B245" s="46"/>
      <c r="C245" s="222" t="s">
        <v>400</v>
      </c>
      <c r="D245" s="222" t="s">
        <v>151</v>
      </c>
      <c r="E245" s="223" t="s">
        <v>401</v>
      </c>
      <c r="F245" s="224" t="s">
        <v>402</v>
      </c>
      <c r="G245" s="225" t="s">
        <v>98</v>
      </c>
      <c r="H245" s="226">
        <v>364.86000000000001</v>
      </c>
      <c r="I245" s="227"/>
      <c r="J245" s="228">
        <f>ROUND(I245*H245,2)</f>
        <v>0</v>
      </c>
      <c r="K245" s="224" t="s">
        <v>154</v>
      </c>
      <c r="L245" s="72"/>
      <c r="M245" s="229" t="s">
        <v>21</v>
      </c>
      <c r="N245" s="230" t="s">
        <v>42</v>
      </c>
      <c r="O245" s="47"/>
      <c r="P245" s="231">
        <f>O245*H245</f>
        <v>0</v>
      </c>
      <c r="Q245" s="231">
        <v>0</v>
      </c>
      <c r="R245" s="231">
        <f>Q245*H245</f>
        <v>0</v>
      </c>
      <c r="S245" s="231">
        <v>0.014500000000000001</v>
      </c>
      <c r="T245" s="232">
        <f>S245*H245</f>
        <v>5.2904700000000009</v>
      </c>
      <c r="AR245" s="24" t="s">
        <v>256</v>
      </c>
      <c r="AT245" s="24" t="s">
        <v>151</v>
      </c>
      <c r="AU245" s="24" t="s">
        <v>81</v>
      </c>
      <c r="AY245" s="24" t="s">
        <v>148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24" t="s">
        <v>79</v>
      </c>
      <c r="BK245" s="233">
        <f>ROUND(I245*H245,2)</f>
        <v>0</v>
      </c>
      <c r="BL245" s="24" t="s">
        <v>256</v>
      </c>
      <c r="BM245" s="24" t="s">
        <v>403</v>
      </c>
    </row>
    <row r="246" s="11" customFormat="1">
      <c r="B246" s="234"/>
      <c r="C246" s="235"/>
      <c r="D246" s="236" t="s">
        <v>157</v>
      </c>
      <c r="E246" s="237" t="s">
        <v>21</v>
      </c>
      <c r="F246" s="238" t="s">
        <v>404</v>
      </c>
      <c r="G246" s="235"/>
      <c r="H246" s="237" t="s">
        <v>21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157</v>
      </c>
      <c r="AU246" s="244" t="s">
        <v>81</v>
      </c>
      <c r="AV246" s="11" t="s">
        <v>79</v>
      </c>
      <c r="AW246" s="11" t="s">
        <v>34</v>
      </c>
      <c r="AX246" s="11" t="s">
        <v>71</v>
      </c>
      <c r="AY246" s="244" t="s">
        <v>148</v>
      </c>
    </row>
    <row r="247" s="12" customFormat="1">
      <c r="B247" s="245"/>
      <c r="C247" s="246"/>
      <c r="D247" s="236" t="s">
        <v>157</v>
      </c>
      <c r="E247" s="247" t="s">
        <v>21</v>
      </c>
      <c r="F247" s="248" t="s">
        <v>405</v>
      </c>
      <c r="G247" s="246"/>
      <c r="H247" s="249">
        <v>364.86000000000001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157</v>
      </c>
      <c r="AU247" s="255" t="s">
        <v>81</v>
      </c>
      <c r="AV247" s="12" t="s">
        <v>81</v>
      </c>
      <c r="AW247" s="12" t="s">
        <v>34</v>
      </c>
      <c r="AX247" s="12" t="s">
        <v>79</v>
      </c>
      <c r="AY247" s="255" t="s">
        <v>148</v>
      </c>
    </row>
    <row r="248" s="1" customFormat="1" ht="38.25" customHeight="1">
      <c r="B248" s="46"/>
      <c r="C248" s="222" t="s">
        <v>406</v>
      </c>
      <c r="D248" s="222" t="s">
        <v>151</v>
      </c>
      <c r="E248" s="223" t="s">
        <v>407</v>
      </c>
      <c r="F248" s="224" t="s">
        <v>408</v>
      </c>
      <c r="G248" s="225" t="s">
        <v>98</v>
      </c>
      <c r="H248" s="226">
        <v>340.86000000000001</v>
      </c>
      <c r="I248" s="227"/>
      <c r="J248" s="228">
        <f>ROUND(I248*H248,2)</f>
        <v>0</v>
      </c>
      <c r="K248" s="224" t="s">
        <v>154</v>
      </c>
      <c r="L248" s="72"/>
      <c r="M248" s="229" t="s">
        <v>21</v>
      </c>
      <c r="N248" s="230" t="s">
        <v>42</v>
      </c>
      <c r="O248" s="47"/>
      <c r="P248" s="231">
        <f>O248*H248</f>
        <v>0</v>
      </c>
      <c r="Q248" s="231">
        <v>0</v>
      </c>
      <c r="R248" s="231">
        <f>Q248*H248</f>
        <v>0</v>
      </c>
      <c r="S248" s="231">
        <v>0.0018</v>
      </c>
      <c r="T248" s="232">
        <f>S248*H248</f>
        <v>0.61354799999999998</v>
      </c>
      <c r="AR248" s="24" t="s">
        <v>256</v>
      </c>
      <c r="AT248" s="24" t="s">
        <v>151</v>
      </c>
      <c r="AU248" s="24" t="s">
        <v>81</v>
      </c>
      <c r="AY248" s="24" t="s">
        <v>148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24" t="s">
        <v>79</v>
      </c>
      <c r="BK248" s="233">
        <f>ROUND(I248*H248,2)</f>
        <v>0</v>
      </c>
      <c r="BL248" s="24" t="s">
        <v>256</v>
      </c>
      <c r="BM248" s="24" t="s">
        <v>409</v>
      </c>
    </row>
    <row r="249" s="11" customFormat="1">
      <c r="B249" s="234"/>
      <c r="C249" s="235"/>
      <c r="D249" s="236" t="s">
        <v>157</v>
      </c>
      <c r="E249" s="237" t="s">
        <v>21</v>
      </c>
      <c r="F249" s="238" t="s">
        <v>404</v>
      </c>
      <c r="G249" s="235"/>
      <c r="H249" s="237" t="s">
        <v>21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AT249" s="244" t="s">
        <v>157</v>
      </c>
      <c r="AU249" s="244" t="s">
        <v>81</v>
      </c>
      <c r="AV249" s="11" t="s">
        <v>79</v>
      </c>
      <c r="AW249" s="11" t="s">
        <v>34</v>
      </c>
      <c r="AX249" s="11" t="s">
        <v>71</v>
      </c>
      <c r="AY249" s="244" t="s">
        <v>148</v>
      </c>
    </row>
    <row r="250" s="12" customFormat="1">
      <c r="B250" s="245"/>
      <c r="C250" s="246"/>
      <c r="D250" s="236" t="s">
        <v>157</v>
      </c>
      <c r="E250" s="247" t="s">
        <v>21</v>
      </c>
      <c r="F250" s="248" t="s">
        <v>410</v>
      </c>
      <c r="G250" s="246"/>
      <c r="H250" s="249">
        <v>364.86000000000001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AT250" s="255" t="s">
        <v>157</v>
      </c>
      <c r="AU250" s="255" t="s">
        <v>81</v>
      </c>
      <c r="AV250" s="12" t="s">
        <v>81</v>
      </c>
      <c r="AW250" s="12" t="s">
        <v>34</v>
      </c>
      <c r="AX250" s="12" t="s">
        <v>71</v>
      </c>
      <c r="AY250" s="255" t="s">
        <v>148</v>
      </c>
    </row>
    <row r="251" s="12" customFormat="1">
      <c r="B251" s="245"/>
      <c r="C251" s="246"/>
      <c r="D251" s="236" t="s">
        <v>157</v>
      </c>
      <c r="E251" s="247" t="s">
        <v>21</v>
      </c>
      <c r="F251" s="248" t="s">
        <v>411</v>
      </c>
      <c r="G251" s="246"/>
      <c r="H251" s="249">
        <v>-24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157</v>
      </c>
      <c r="AU251" s="255" t="s">
        <v>81</v>
      </c>
      <c r="AV251" s="12" t="s">
        <v>81</v>
      </c>
      <c r="AW251" s="12" t="s">
        <v>34</v>
      </c>
      <c r="AX251" s="12" t="s">
        <v>71</v>
      </c>
      <c r="AY251" s="255" t="s">
        <v>148</v>
      </c>
    </row>
    <row r="252" s="13" customFormat="1">
      <c r="B252" s="256"/>
      <c r="C252" s="257"/>
      <c r="D252" s="236" t="s">
        <v>157</v>
      </c>
      <c r="E252" s="258" t="s">
        <v>21</v>
      </c>
      <c r="F252" s="259" t="s">
        <v>173</v>
      </c>
      <c r="G252" s="257"/>
      <c r="H252" s="260">
        <v>340.86000000000001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AT252" s="266" t="s">
        <v>157</v>
      </c>
      <c r="AU252" s="266" t="s">
        <v>81</v>
      </c>
      <c r="AV252" s="13" t="s">
        <v>155</v>
      </c>
      <c r="AW252" s="13" t="s">
        <v>34</v>
      </c>
      <c r="AX252" s="13" t="s">
        <v>79</v>
      </c>
      <c r="AY252" s="266" t="s">
        <v>148</v>
      </c>
    </row>
    <row r="253" s="1" customFormat="1" ht="25.5" customHeight="1">
      <c r="B253" s="46"/>
      <c r="C253" s="222" t="s">
        <v>412</v>
      </c>
      <c r="D253" s="222" t="s">
        <v>151</v>
      </c>
      <c r="E253" s="223" t="s">
        <v>413</v>
      </c>
      <c r="F253" s="224" t="s">
        <v>414</v>
      </c>
      <c r="G253" s="225" t="s">
        <v>98</v>
      </c>
      <c r="H253" s="226">
        <v>16.847999999999999</v>
      </c>
      <c r="I253" s="227"/>
      <c r="J253" s="228">
        <f>ROUND(I253*H253,2)</f>
        <v>0</v>
      </c>
      <c r="K253" s="224" t="s">
        <v>154</v>
      </c>
      <c r="L253" s="72"/>
      <c r="M253" s="229" t="s">
        <v>21</v>
      </c>
      <c r="N253" s="230" t="s">
        <v>42</v>
      </c>
      <c r="O253" s="47"/>
      <c r="P253" s="231">
        <f>O253*H253</f>
        <v>0</v>
      </c>
      <c r="Q253" s="231">
        <v>0.0060000000000000001</v>
      </c>
      <c r="R253" s="231">
        <f>Q253*H253</f>
        <v>0.101088</v>
      </c>
      <c r="S253" s="231">
        <v>0</v>
      </c>
      <c r="T253" s="232">
        <f>S253*H253</f>
        <v>0</v>
      </c>
      <c r="AR253" s="24" t="s">
        <v>256</v>
      </c>
      <c r="AT253" s="24" t="s">
        <v>151</v>
      </c>
      <c r="AU253" s="24" t="s">
        <v>81</v>
      </c>
      <c r="AY253" s="24" t="s">
        <v>148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24" t="s">
        <v>79</v>
      </c>
      <c r="BK253" s="233">
        <f>ROUND(I253*H253,2)</f>
        <v>0</v>
      </c>
      <c r="BL253" s="24" t="s">
        <v>256</v>
      </c>
      <c r="BM253" s="24" t="s">
        <v>415</v>
      </c>
    </row>
    <row r="254" s="12" customFormat="1">
      <c r="B254" s="245"/>
      <c r="C254" s="246"/>
      <c r="D254" s="236" t="s">
        <v>157</v>
      </c>
      <c r="E254" s="247" t="s">
        <v>21</v>
      </c>
      <c r="F254" s="248" t="s">
        <v>416</v>
      </c>
      <c r="G254" s="246"/>
      <c r="H254" s="249">
        <v>16.847999999999999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AT254" s="255" t="s">
        <v>157</v>
      </c>
      <c r="AU254" s="255" t="s">
        <v>81</v>
      </c>
      <c r="AV254" s="12" t="s">
        <v>81</v>
      </c>
      <c r="AW254" s="12" t="s">
        <v>34</v>
      </c>
      <c r="AX254" s="12" t="s">
        <v>79</v>
      </c>
      <c r="AY254" s="255" t="s">
        <v>148</v>
      </c>
    </row>
    <row r="255" s="1" customFormat="1" ht="16.5" customHeight="1">
      <c r="B255" s="46"/>
      <c r="C255" s="269" t="s">
        <v>417</v>
      </c>
      <c r="D255" s="269" t="s">
        <v>321</v>
      </c>
      <c r="E255" s="270" t="s">
        <v>418</v>
      </c>
      <c r="F255" s="271" t="s">
        <v>419</v>
      </c>
      <c r="G255" s="272" t="s">
        <v>225</v>
      </c>
      <c r="H255" s="273">
        <v>1.7190000000000001</v>
      </c>
      <c r="I255" s="274"/>
      <c r="J255" s="275">
        <f>ROUND(I255*H255,2)</f>
        <v>0</v>
      </c>
      <c r="K255" s="271" t="s">
        <v>154</v>
      </c>
      <c r="L255" s="276"/>
      <c r="M255" s="277" t="s">
        <v>21</v>
      </c>
      <c r="N255" s="278" t="s">
        <v>42</v>
      </c>
      <c r="O255" s="47"/>
      <c r="P255" s="231">
        <f>O255*H255</f>
        <v>0</v>
      </c>
      <c r="Q255" s="231">
        <v>0.032000000000000001</v>
      </c>
      <c r="R255" s="231">
        <f>Q255*H255</f>
        <v>0.055008000000000001</v>
      </c>
      <c r="S255" s="231">
        <v>0</v>
      </c>
      <c r="T255" s="232">
        <f>S255*H255</f>
        <v>0</v>
      </c>
      <c r="AR255" s="24" t="s">
        <v>324</v>
      </c>
      <c r="AT255" s="24" t="s">
        <v>321</v>
      </c>
      <c r="AU255" s="24" t="s">
        <v>81</v>
      </c>
      <c r="AY255" s="24" t="s">
        <v>148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24" t="s">
        <v>79</v>
      </c>
      <c r="BK255" s="233">
        <f>ROUND(I255*H255,2)</f>
        <v>0</v>
      </c>
      <c r="BL255" s="24" t="s">
        <v>256</v>
      </c>
      <c r="BM255" s="24" t="s">
        <v>420</v>
      </c>
    </row>
    <row r="256" s="12" customFormat="1">
      <c r="B256" s="245"/>
      <c r="C256" s="246"/>
      <c r="D256" s="236" t="s">
        <v>157</v>
      </c>
      <c r="E256" s="247" t="s">
        <v>21</v>
      </c>
      <c r="F256" s="248" t="s">
        <v>421</v>
      </c>
      <c r="G256" s="246"/>
      <c r="H256" s="249">
        <v>1.6850000000000001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AT256" s="255" t="s">
        <v>157</v>
      </c>
      <c r="AU256" s="255" t="s">
        <v>81</v>
      </c>
      <c r="AV256" s="12" t="s">
        <v>81</v>
      </c>
      <c r="AW256" s="12" t="s">
        <v>34</v>
      </c>
      <c r="AX256" s="12" t="s">
        <v>79</v>
      </c>
      <c r="AY256" s="255" t="s">
        <v>148</v>
      </c>
    </row>
    <row r="257" s="12" customFormat="1">
      <c r="B257" s="245"/>
      <c r="C257" s="246"/>
      <c r="D257" s="236" t="s">
        <v>157</v>
      </c>
      <c r="E257" s="246"/>
      <c r="F257" s="248" t="s">
        <v>422</v>
      </c>
      <c r="G257" s="246"/>
      <c r="H257" s="249">
        <v>1.7190000000000001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AT257" s="255" t="s">
        <v>157</v>
      </c>
      <c r="AU257" s="255" t="s">
        <v>81</v>
      </c>
      <c r="AV257" s="12" t="s">
        <v>81</v>
      </c>
      <c r="AW257" s="12" t="s">
        <v>6</v>
      </c>
      <c r="AX257" s="12" t="s">
        <v>79</v>
      </c>
      <c r="AY257" s="255" t="s">
        <v>148</v>
      </c>
    </row>
    <row r="258" s="1" customFormat="1" ht="25.5" customHeight="1">
      <c r="B258" s="46"/>
      <c r="C258" s="222" t="s">
        <v>423</v>
      </c>
      <c r="D258" s="222" t="s">
        <v>151</v>
      </c>
      <c r="E258" s="223" t="s">
        <v>424</v>
      </c>
      <c r="F258" s="224" t="s">
        <v>425</v>
      </c>
      <c r="G258" s="225" t="s">
        <v>98</v>
      </c>
      <c r="H258" s="226">
        <v>218.87000000000001</v>
      </c>
      <c r="I258" s="227"/>
      <c r="J258" s="228">
        <f>ROUND(I258*H258,2)</f>
        <v>0</v>
      </c>
      <c r="K258" s="224" t="s">
        <v>154</v>
      </c>
      <c r="L258" s="72"/>
      <c r="M258" s="229" t="s">
        <v>21</v>
      </c>
      <c r="N258" s="230" t="s">
        <v>42</v>
      </c>
      <c r="O258" s="47"/>
      <c r="P258" s="231">
        <f>O258*H258</f>
        <v>0</v>
      </c>
      <c r="Q258" s="231">
        <v>0.00116</v>
      </c>
      <c r="R258" s="231">
        <f>Q258*H258</f>
        <v>0.25388919999999998</v>
      </c>
      <c r="S258" s="231">
        <v>0</v>
      </c>
      <c r="T258" s="232">
        <f>S258*H258</f>
        <v>0</v>
      </c>
      <c r="AR258" s="24" t="s">
        <v>256</v>
      </c>
      <c r="AT258" s="24" t="s">
        <v>151</v>
      </c>
      <c r="AU258" s="24" t="s">
        <v>81</v>
      </c>
      <c r="AY258" s="24" t="s">
        <v>148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24" t="s">
        <v>79</v>
      </c>
      <c r="BK258" s="233">
        <f>ROUND(I258*H258,2)</f>
        <v>0</v>
      </c>
      <c r="BL258" s="24" t="s">
        <v>256</v>
      </c>
      <c r="BM258" s="24" t="s">
        <v>426</v>
      </c>
    </row>
    <row r="259" s="11" customFormat="1">
      <c r="B259" s="234"/>
      <c r="C259" s="235"/>
      <c r="D259" s="236" t="s">
        <v>157</v>
      </c>
      <c r="E259" s="237" t="s">
        <v>21</v>
      </c>
      <c r="F259" s="238" t="s">
        <v>427</v>
      </c>
      <c r="G259" s="235"/>
      <c r="H259" s="237" t="s">
        <v>21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AT259" s="244" t="s">
        <v>157</v>
      </c>
      <c r="AU259" s="244" t="s">
        <v>81</v>
      </c>
      <c r="AV259" s="11" t="s">
        <v>79</v>
      </c>
      <c r="AW259" s="11" t="s">
        <v>34</v>
      </c>
      <c r="AX259" s="11" t="s">
        <v>71</v>
      </c>
      <c r="AY259" s="244" t="s">
        <v>148</v>
      </c>
    </row>
    <row r="260" s="11" customFormat="1">
      <c r="B260" s="234"/>
      <c r="C260" s="235"/>
      <c r="D260" s="236" t="s">
        <v>157</v>
      </c>
      <c r="E260" s="237" t="s">
        <v>21</v>
      </c>
      <c r="F260" s="238" t="s">
        <v>428</v>
      </c>
      <c r="G260" s="235"/>
      <c r="H260" s="237" t="s">
        <v>21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157</v>
      </c>
      <c r="AU260" s="244" t="s">
        <v>81</v>
      </c>
      <c r="AV260" s="11" t="s">
        <v>79</v>
      </c>
      <c r="AW260" s="11" t="s">
        <v>34</v>
      </c>
      <c r="AX260" s="11" t="s">
        <v>71</v>
      </c>
      <c r="AY260" s="244" t="s">
        <v>148</v>
      </c>
    </row>
    <row r="261" s="12" customFormat="1">
      <c r="B261" s="245"/>
      <c r="C261" s="246"/>
      <c r="D261" s="236" t="s">
        <v>157</v>
      </c>
      <c r="E261" s="247" t="s">
        <v>21</v>
      </c>
      <c r="F261" s="248" t="s">
        <v>429</v>
      </c>
      <c r="G261" s="246"/>
      <c r="H261" s="249">
        <v>195.03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AT261" s="255" t="s">
        <v>157</v>
      </c>
      <c r="AU261" s="255" t="s">
        <v>81</v>
      </c>
      <c r="AV261" s="12" t="s">
        <v>81</v>
      </c>
      <c r="AW261" s="12" t="s">
        <v>34</v>
      </c>
      <c r="AX261" s="12" t="s">
        <v>71</v>
      </c>
      <c r="AY261" s="255" t="s">
        <v>148</v>
      </c>
    </row>
    <row r="262" s="11" customFormat="1">
      <c r="B262" s="234"/>
      <c r="C262" s="235"/>
      <c r="D262" s="236" t="s">
        <v>157</v>
      </c>
      <c r="E262" s="237" t="s">
        <v>21</v>
      </c>
      <c r="F262" s="238" t="s">
        <v>430</v>
      </c>
      <c r="G262" s="235"/>
      <c r="H262" s="237" t="s">
        <v>21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AT262" s="244" t="s">
        <v>157</v>
      </c>
      <c r="AU262" s="244" t="s">
        <v>81</v>
      </c>
      <c r="AV262" s="11" t="s">
        <v>79</v>
      </c>
      <c r="AW262" s="11" t="s">
        <v>34</v>
      </c>
      <c r="AX262" s="11" t="s">
        <v>71</v>
      </c>
      <c r="AY262" s="244" t="s">
        <v>148</v>
      </c>
    </row>
    <row r="263" s="12" customFormat="1">
      <c r="B263" s="245"/>
      <c r="C263" s="246"/>
      <c r="D263" s="236" t="s">
        <v>157</v>
      </c>
      <c r="E263" s="247" t="s">
        <v>21</v>
      </c>
      <c r="F263" s="248" t="s">
        <v>431</v>
      </c>
      <c r="G263" s="246"/>
      <c r="H263" s="249">
        <v>23.84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AT263" s="255" t="s">
        <v>157</v>
      </c>
      <c r="AU263" s="255" t="s">
        <v>81</v>
      </c>
      <c r="AV263" s="12" t="s">
        <v>81</v>
      </c>
      <c r="AW263" s="12" t="s">
        <v>34</v>
      </c>
      <c r="AX263" s="12" t="s">
        <v>71</v>
      </c>
      <c r="AY263" s="255" t="s">
        <v>148</v>
      </c>
    </row>
    <row r="264" s="13" customFormat="1">
      <c r="B264" s="256"/>
      <c r="C264" s="257"/>
      <c r="D264" s="236" t="s">
        <v>157</v>
      </c>
      <c r="E264" s="258" t="s">
        <v>21</v>
      </c>
      <c r="F264" s="259" t="s">
        <v>173</v>
      </c>
      <c r="G264" s="257"/>
      <c r="H264" s="260">
        <v>218.87000000000001</v>
      </c>
      <c r="I264" s="261"/>
      <c r="J264" s="257"/>
      <c r="K264" s="257"/>
      <c r="L264" s="262"/>
      <c r="M264" s="263"/>
      <c r="N264" s="264"/>
      <c r="O264" s="264"/>
      <c r="P264" s="264"/>
      <c r="Q264" s="264"/>
      <c r="R264" s="264"/>
      <c r="S264" s="264"/>
      <c r="T264" s="265"/>
      <c r="AT264" s="266" t="s">
        <v>157</v>
      </c>
      <c r="AU264" s="266" t="s">
        <v>81</v>
      </c>
      <c r="AV264" s="13" t="s">
        <v>155</v>
      </c>
      <c r="AW264" s="13" t="s">
        <v>34</v>
      </c>
      <c r="AX264" s="13" t="s">
        <v>79</v>
      </c>
      <c r="AY264" s="266" t="s">
        <v>148</v>
      </c>
    </row>
    <row r="265" s="1" customFormat="1" ht="25.5" customHeight="1">
      <c r="B265" s="46"/>
      <c r="C265" s="222" t="s">
        <v>432</v>
      </c>
      <c r="D265" s="222" t="s">
        <v>151</v>
      </c>
      <c r="E265" s="223" t="s">
        <v>433</v>
      </c>
      <c r="F265" s="224" t="s">
        <v>434</v>
      </c>
      <c r="G265" s="225" t="s">
        <v>98</v>
      </c>
      <c r="H265" s="226">
        <v>493.94600000000003</v>
      </c>
      <c r="I265" s="227"/>
      <c r="J265" s="228">
        <f>ROUND(I265*H265,2)</f>
        <v>0</v>
      </c>
      <c r="K265" s="224" t="s">
        <v>154</v>
      </c>
      <c r="L265" s="72"/>
      <c r="M265" s="229" t="s">
        <v>21</v>
      </c>
      <c r="N265" s="230" t="s">
        <v>42</v>
      </c>
      <c r="O265" s="47"/>
      <c r="P265" s="231">
        <f>O265*H265</f>
        <v>0</v>
      </c>
      <c r="Q265" s="231">
        <v>0.00058</v>
      </c>
      <c r="R265" s="231">
        <f>Q265*H265</f>
        <v>0.28648868</v>
      </c>
      <c r="S265" s="231">
        <v>0</v>
      </c>
      <c r="T265" s="232">
        <f>S265*H265</f>
        <v>0</v>
      </c>
      <c r="AR265" s="24" t="s">
        <v>256</v>
      </c>
      <c r="AT265" s="24" t="s">
        <v>151</v>
      </c>
      <c r="AU265" s="24" t="s">
        <v>81</v>
      </c>
      <c r="AY265" s="24" t="s">
        <v>148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24" t="s">
        <v>79</v>
      </c>
      <c r="BK265" s="233">
        <f>ROUND(I265*H265,2)</f>
        <v>0</v>
      </c>
      <c r="BL265" s="24" t="s">
        <v>256</v>
      </c>
      <c r="BM265" s="24" t="s">
        <v>435</v>
      </c>
    </row>
    <row r="266" s="11" customFormat="1">
      <c r="B266" s="234"/>
      <c r="C266" s="235"/>
      <c r="D266" s="236" t="s">
        <v>157</v>
      </c>
      <c r="E266" s="237" t="s">
        <v>21</v>
      </c>
      <c r="F266" s="238" t="s">
        <v>436</v>
      </c>
      <c r="G266" s="235"/>
      <c r="H266" s="237" t="s">
        <v>21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AT266" s="244" t="s">
        <v>157</v>
      </c>
      <c r="AU266" s="244" t="s">
        <v>81</v>
      </c>
      <c r="AV266" s="11" t="s">
        <v>79</v>
      </c>
      <c r="AW266" s="11" t="s">
        <v>34</v>
      </c>
      <c r="AX266" s="11" t="s">
        <v>71</v>
      </c>
      <c r="AY266" s="244" t="s">
        <v>148</v>
      </c>
    </row>
    <row r="267" s="11" customFormat="1">
      <c r="B267" s="234"/>
      <c r="C267" s="235"/>
      <c r="D267" s="236" t="s">
        <v>157</v>
      </c>
      <c r="E267" s="237" t="s">
        <v>21</v>
      </c>
      <c r="F267" s="238" t="s">
        <v>437</v>
      </c>
      <c r="G267" s="235"/>
      <c r="H267" s="237" t="s">
        <v>21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AT267" s="244" t="s">
        <v>157</v>
      </c>
      <c r="AU267" s="244" t="s">
        <v>81</v>
      </c>
      <c r="AV267" s="11" t="s">
        <v>79</v>
      </c>
      <c r="AW267" s="11" t="s">
        <v>34</v>
      </c>
      <c r="AX267" s="11" t="s">
        <v>71</v>
      </c>
      <c r="AY267" s="244" t="s">
        <v>148</v>
      </c>
    </row>
    <row r="268" s="12" customFormat="1">
      <c r="B268" s="245"/>
      <c r="C268" s="246"/>
      <c r="D268" s="236" t="s">
        <v>157</v>
      </c>
      <c r="E268" s="247" t="s">
        <v>21</v>
      </c>
      <c r="F268" s="248" t="s">
        <v>438</v>
      </c>
      <c r="G268" s="246"/>
      <c r="H268" s="249">
        <v>493.94600000000003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157</v>
      </c>
      <c r="AU268" s="255" t="s">
        <v>81</v>
      </c>
      <c r="AV268" s="12" t="s">
        <v>81</v>
      </c>
      <c r="AW268" s="12" t="s">
        <v>34</v>
      </c>
      <c r="AX268" s="12" t="s">
        <v>79</v>
      </c>
      <c r="AY268" s="255" t="s">
        <v>148</v>
      </c>
    </row>
    <row r="269" s="1" customFormat="1" ht="16.5" customHeight="1">
      <c r="B269" s="46"/>
      <c r="C269" s="269" t="s">
        <v>439</v>
      </c>
      <c r="D269" s="269" t="s">
        <v>321</v>
      </c>
      <c r="E269" s="270" t="s">
        <v>440</v>
      </c>
      <c r="F269" s="271" t="s">
        <v>441</v>
      </c>
      <c r="G269" s="272" t="s">
        <v>98</v>
      </c>
      <c r="H269" s="273">
        <v>702.75599999999997</v>
      </c>
      <c r="I269" s="274"/>
      <c r="J269" s="275">
        <f>ROUND(I269*H269,2)</f>
        <v>0</v>
      </c>
      <c r="K269" s="271" t="s">
        <v>154</v>
      </c>
      <c r="L269" s="276"/>
      <c r="M269" s="277" t="s">
        <v>21</v>
      </c>
      <c r="N269" s="278" t="s">
        <v>42</v>
      </c>
      <c r="O269" s="47"/>
      <c r="P269" s="231">
        <f>O269*H269</f>
        <v>0</v>
      </c>
      <c r="Q269" s="231">
        <v>0.0035000000000000001</v>
      </c>
      <c r="R269" s="231">
        <f>Q269*H269</f>
        <v>2.4596459999999998</v>
      </c>
      <c r="S269" s="231">
        <v>0</v>
      </c>
      <c r="T269" s="232">
        <f>S269*H269</f>
        <v>0</v>
      </c>
      <c r="AR269" s="24" t="s">
        <v>324</v>
      </c>
      <c r="AT269" s="24" t="s">
        <v>321</v>
      </c>
      <c r="AU269" s="24" t="s">
        <v>81</v>
      </c>
      <c r="AY269" s="24" t="s">
        <v>148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24" t="s">
        <v>79</v>
      </c>
      <c r="BK269" s="233">
        <f>ROUND(I269*H269,2)</f>
        <v>0</v>
      </c>
      <c r="BL269" s="24" t="s">
        <v>256</v>
      </c>
      <c r="BM269" s="24" t="s">
        <v>442</v>
      </c>
    </row>
    <row r="270" s="12" customFormat="1">
      <c r="B270" s="245"/>
      <c r="C270" s="246"/>
      <c r="D270" s="236" t="s">
        <v>157</v>
      </c>
      <c r="E270" s="247" t="s">
        <v>21</v>
      </c>
      <c r="F270" s="248" t="s">
        <v>429</v>
      </c>
      <c r="G270" s="246"/>
      <c r="H270" s="249">
        <v>195.03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AT270" s="255" t="s">
        <v>157</v>
      </c>
      <c r="AU270" s="255" t="s">
        <v>81</v>
      </c>
      <c r="AV270" s="12" t="s">
        <v>81</v>
      </c>
      <c r="AW270" s="12" t="s">
        <v>34</v>
      </c>
      <c r="AX270" s="12" t="s">
        <v>71</v>
      </c>
      <c r="AY270" s="255" t="s">
        <v>148</v>
      </c>
    </row>
    <row r="271" s="12" customFormat="1">
      <c r="B271" s="245"/>
      <c r="C271" s="246"/>
      <c r="D271" s="236" t="s">
        <v>157</v>
      </c>
      <c r="E271" s="247" t="s">
        <v>21</v>
      </c>
      <c r="F271" s="248" t="s">
        <v>438</v>
      </c>
      <c r="G271" s="246"/>
      <c r="H271" s="249">
        <v>493.94600000000003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AT271" s="255" t="s">
        <v>157</v>
      </c>
      <c r="AU271" s="255" t="s">
        <v>81</v>
      </c>
      <c r="AV271" s="12" t="s">
        <v>81</v>
      </c>
      <c r="AW271" s="12" t="s">
        <v>34</v>
      </c>
      <c r="AX271" s="12" t="s">
        <v>71</v>
      </c>
      <c r="AY271" s="255" t="s">
        <v>148</v>
      </c>
    </row>
    <row r="272" s="13" customFormat="1">
      <c r="B272" s="256"/>
      <c r="C272" s="257"/>
      <c r="D272" s="236" t="s">
        <v>157</v>
      </c>
      <c r="E272" s="258" t="s">
        <v>21</v>
      </c>
      <c r="F272" s="259" t="s">
        <v>173</v>
      </c>
      <c r="G272" s="257"/>
      <c r="H272" s="260">
        <v>688.976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AT272" s="266" t="s">
        <v>157</v>
      </c>
      <c r="AU272" s="266" t="s">
        <v>81</v>
      </c>
      <c r="AV272" s="13" t="s">
        <v>155</v>
      </c>
      <c r="AW272" s="13" t="s">
        <v>34</v>
      </c>
      <c r="AX272" s="13" t="s">
        <v>79</v>
      </c>
      <c r="AY272" s="266" t="s">
        <v>148</v>
      </c>
    </row>
    <row r="273" s="12" customFormat="1">
      <c r="B273" s="245"/>
      <c r="C273" s="246"/>
      <c r="D273" s="236" t="s">
        <v>157</v>
      </c>
      <c r="E273" s="246"/>
      <c r="F273" s="248" t="s">
        <v>443</v>
      </c>
      <c r="G273" s="246"/>
      <c r="H273" s="249">
        <v>702.75599999999997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157</v>
      </c>
      <c r="AU273" s="255" t="s">
        <v>81</v>
      </c>
      <c r="AV273" s="12" t="s">
        <v>81</v>
      </c>
      <c r="AW273" s="12" t="s">
        <v>6</v>
      </c>
      <c r="AX273" s="12" t="s">
        <v>79</v>
      </c>
      <c r="AY273" s="255" t="s">
        <v>148</v>
      </c>
    </row>
    <row r="274" s="1" customFormat="1" ht="25.5" customHeight="1">
      <c r="B274" s="46"/>
      <c r="C274" s="269" t="s">
        <v>444</v>
      </c>
      <c r="D274" s="269" t="s">
        <v>321</v>
      </c>
      <c r="E274" s="270" t="s">
        <v>445</v>
      </c>
      <c r="F274" s="271" t="s">
        <v>446</v>
      </c>
      <c r="G274" s="272" t="s">
        <v>225</v>
      </c>
      <c r="H274" s="273">
        <v>4.8630000000000004</v>
      </c>
      <c r="I274" s="274"/>
      <c r="J274" s="275">
        <f>ROUND(I274*H274,2)</f>
        <v>0</v>
      </c>
      <c r="K274" s="271" t="s">
        <v>154</v>
      </c>
      <c r="L274" s="276"/>
      <c r="M274" s="277" t="s">
        <v>21</v>
      </c>
      <c r="N274" s="278" t="s">
        <v>42</v>
      </c>
      <c r="O274" s="47"/>
      <c r="P274" s="231">
        <f>O274*H274</f>
        <v>0</v>
      </c>
      <c r="Q274" s="231">
        <v>0.032000000000000001</v>
      </c>
      <c r="R274" s="231">
        <f>Q274*H274</f>
        <v>0.155616</v>
      </c>
      <c r="S274" s="231">
        <v>0</v>
      </c>
      <c r="T274" s="232">
        <f>S274*H274</f>
        <v>0</v>
      </c>
      <c r="AR274" s="24" t="s">
        <v>324</v>
      </c>
      <c r="AT274" s="24" t="s">
        <v>321</v>
      </c>
      <c r="AU274" s="24" t="s">
        <v>81</v>
      </c>
      <c r="AY274" s="24" t="s">
        <v>148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24" t="s">
        <v>79</v>
      </c>
      <c r="BK274" s="233">
        <f>ROUND(I274*H274,2)</f>
        <v>0</v>
      </c>
      <c r="BL274" s="24" t="s">
        <v>256</v>
      </c>
      <c r="BM274" s="24" t="s">
        <v>447</v>
      </c>
    </row>
    <row r="275" s="12" customFormat="1">
      <c r="B275" s="245"/>
      <c r="C275" s="246"/>
      <c r="D275" s="236" t="s">
        <v>157</v>
      </c>
      <c r="E275" s="247" t="s">
        <v>21</v>
      </c>
      <c r="F275" s="248" t="s">
        <v>448</v>
      </c>
      <c r="G275" s="246"/>
      <c r="H275" s="249">
        <v>4.7679999999999998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AT275" s="255" t="s">
        <v>157</v>
      </c>
      <c r="AU275" s="255" t="s">
        <v>81</v>
      </c>
      <c r="AV275" s="12" t="s">
        <v>81</v>
      </c>
      <c r="AW275" s="12" t="s">
        <v>34</v>
      </c>
      <c r="AX275" s="12" t="s">
        <v>79</v>
      </c>
      <c r="AY275" s="255" t="s">
        <v>148</v>
      </c>
    </row>
    <row r="276" s="12" customFormat="1">
      <c r="B276" s="245"/>
      <c r="C276" s="246"/>
      <c r="D276" s="236" t="s">
        <v>157</v>
      </c>
      <c r="E276" s="246"/>
      <c r="F276" s="248" t="s">
        <v>449</v>
      </c>
      <c r="G276" s="246"/>
      <c r="H276" s="249">
        <v>4.8630000000000004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AT276" s="255" t="s">
        <v>157</v>
      </c>
      <c r="AU276" s="255" t="s">
        <v>81</v>
      </c>
      <c r="AV276" s="12" t="s">
        <v>81</v>
      </c>
      <c r="AW276" s="12" t="s">
        <v>6</v>
      </c>
      <c r="AX276" s="12" t="s">
        <v>79</v>
      </c>
      <c r="AY276" s="255" t="s">
        <v>148</v>
      </c>
    </row>
    <row r="277" s="1" customFormat="1" ht="16.5" customHeight="1">
      <c r="B277" s="46"/>
      <c r="C277" s="222" t="s">
        <v>450</v>
      </c>
      <c r="D277" s="222" t="s">
        <v>151</v>
      </c>
      <c r="E277" s="223" t="s">
        <v>451</v>
      </c>
      <c r="F277" s="224" t="s">
        <v>452</v>
      </c>
      <c r="G277" s="225" t="s">
        <v>162</v>
      </c>
      <c r="H277" s="226">
        <v>24.719999999999999</v>
      </c>
      <c r="I277" s="227"/>
      <c r="J277" s="228">
        <f>ROUND(I277*H277,2)</f>
        <v>0</v>
      </c>
      <c r="K277" s="224" t="s">
        <v>154</v>
      </c>
      <c r="L277" s="72"/>
      <c r="M277" s="229" t="s">
        <v>21</v>
      </c>
      <c r="N277" s="230" t="s">
        <v>42</v>
      </c>
      <c r="O277" s="47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AR277" s="24" t="s">
        <v>256</v>
      </c>
      <c r="AT277" s="24" t="s">
        <v>151</v>
      </c>
      <c r="AU277" s="24" t="s">
        <v>81</v>
      </c>
      <c r="AY277" s="24" t="s">
        <v>148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24" t="s">
        <v>79</v>
      </c>
      <c r="BK277" s="233">
        <f>ROUND(I277*H277,2)</f>
        <v>0</v>
      </c>
      <c r="BL277" s="24" t="s">
        <v>256</v>
      </c>
      <c r="BM277" s="24" t="s">
        <v>453</v>
      </c>
    </row>
    <row r="278" s="11" customFormat="1">
      <c r="B278" s="234"/>
      <c r="C278" s="235"/>
      <c r="D278" s="236" t="s">
        <v>157</v>
      </c>
      <c r="E278" s="237" t="s">
        <v>21</v>
      </c>
      <c r="F278" s="238" t="s">
        <v>186</v>
      </c>
      <c r="G278" s="235"/>
      <c r="H278" s="237" t="s">
        <v>21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AT278" s="244" t="s">
        <v>157</v>
      </c>
      <c r="AU278" s="244" t="s">
        <v>81</v>
      </c>
      <c r="AV278" s="11" t="s">
        <v>79</v>
      </c>
      <c r="AW278" s="11" t="s">
        <v>34</v>
      </c>
      <c r="AX278" s="11" t="s">
        <v>71</v>
      </c>
      <c r="AY278" s="244" t="s">
        <v>148</v>
      </c>
    </row>
    <row r="279" s="12" customFormat="1">
      <c r="B279" s="245"/>
      <c r="C279" s="246"/>
      <c r="D279" s="236" t="s">
        <v>157</v>
      </c>
      <c r="E279" s="247" t="s">
        <v>21</v>
      </c>
      <c r="F279" s="248" t="s">
        <v>454</v>
      </c>
      <c r="G279" s="246"/>
      <c r="H279" s="249">
        <v>24.719999999999999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157</v>
      </c>
      <c r="AU279" s="255" t="s">
        <v>81</v>
      </c>
      <c r="AV279" s="12" t="s">
        <v>81</v>
      </c>
      <c r="AW279" s="12" t="s">
        <v>34</v>
      </c>
      <c r="AX279" s="12" t="s">
        <v>79</v>
      </c>
      <c r="AY279" s="255" t="s">
        <v>148</v>
      </c>
    </row>
    <row r="280" s="1" customFormat="1" ht="16.5" customHeight="1">
      <c r="B280" s="46"/>
      <c r="C280" s="269" t="s">
        <v>455</v>
      </c>
      <c r="D280" s="269" t="s">
        <v>321</v>
      </c>
      <c r="E280" s="270" t="s">
        <v>456</v>
      </c>
      <c r="F280" s="271" t="s">
        <v>457</v>
      </c>
      <c r="G280" s="272" t="s">
        <v>162</v>
      </c>
      <c r="H280" s="273">
        <v>25.213999999999999</v>
      </c>
      <c r="I280" s="274"/>
      <c r="J280" s="275">
        <f>ROUND(I280*H280,2)</f>
        <v>0</v>
      </c>
      <c r="K280" s="271" t="s">
        <v>21</v>
      </c>
      <c r="L280" s="276"/>
      <c r="M280" s="277" t="s">
        <v>21</v>
      </c>
      <c r="N280" s="278" t="s">
        <v>42</v>
      </c>
      <c r="O280" s="47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AR280" s="24" t="s">
        <v>324</v>
      </c>
      <c r="AT280" s="24" t="s">
        <v>321</v>
      </c>
      <c r="AU280" s="24" t="s">
        <v>81</v>
      </c>
      <c r="AY280" s="24" t="s">
        <v>148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24" t="s">
        <v>79</v>
      </c>
      <c r="BK280" s="233">
        <f>ROUND(I280*H280,2)</f>
        <v>0</v>
      </c>
      <c r="BL280" s="24" t="s">
        <v>256</v>
      </c>
      <c r="BM280" s="24" t="s">
        <v>458</v>
      </c>
    </row>
    <row r="281" s="12" customFormat="1">
      <c r="B281" s="245"/>
      <c r="C281" s="246"/>
      <c r="D281" s="236" t="s">
        <v>157</v>
      </c>
      <c r="E281" s="246"/>
      <c r="F281" s="248" t="s">
        <v>459</v>
      </c>
      <c r="G281" s="246"/>
      <c r="H281" s="249">
        <v>25.213999999999999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AT281" s="255" t="s">
        <v>157</v>
      </c>
      <c r="AU281" s="255" t="s">
        <v>81</v>
      </c>
      <c r="AV281" s="12" t="s">
        <v>81</v>
      </c>
      <c r="AW281" s="12" t="s">
        <v>6</v>
      </c>
      <c r="AX281" s="12" t="s">
        <v>79</v>
      </c>
      <c r="AY281" s="255" t="s">
        <v>148</v>
      </c>
    </row>
    <row r="282" s="1" customFormat="1" ht="38.25" customHeight="1">
      <c r="B282" s="46"/>
      <c r="C282" s="222" t="s">
        <v>460</v>
      </c>
      <c r="D282" s="222" t="s">
        <v>151</v>
      </c>
      <c r="E282" s="223" t="s">
        <v>461</v>
      </c>
      <c r="F282" s="224" t="s">
        <v>462</v>
      </c>
      <c r="G282" s="225" t="s">
        <v>265</v>
      </c>
      <c r="H282" s="226">
        <v>3.3119999999999998</v>
      </c>
      <c r="I282" s="227"/>
      <c r="J282" s="228">
        <f>ROUND(I282*H282,2)</f>
        <v>0</v>
      </c>
      <c r="K282" s="224" t="s">
        <v>154</v>
      </c>
      <c r="L282" s="72"/>
      <c r="M282" s="229" t="s">
        <v>21</v>
      </c>
      <c r="N282" s="230" t="s">
        <v>42</v>
      </c>
      <c r="O282" s="47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AR282" s="24" t="s">
        <v>256</v>
      </c>
      <c r="AT282" s="24" t="s">
        <v>151</v>
      </c>
      <c r="AU282" s="24" t="s">
        <v>81</v>
      </c>
      <c r="AY282" s="24" t="s">
        <v>148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24" t="s">
        <v>79</v>
      </c>
      <c r="BK282" s="233">
        <f>ROUND(I282*H282,2)</f>
        <v>0</v>
      </c>
      <c r="BL282" s="24" t="s">
        <v>256</v>
      </c>
      <c r="BM282" s="24" t="s">
        <v>463</v>
      </c>
    </row>
    <row r="283" s="10" customFormat="1" ht="29.88" customHeight="1">
      <c r="B283" s="206"/>
      <c r="C283" s="207"/>
      <c r="D283" s="208" t="s">
        <v>70</v>
      </c>
      <c r="E283" s="220" t="s">
        <v>464</v>
      </c>
      <c r="F283" s="220" t="s">
        <v>465</v>
      </c>
      <c r="G283" s="207"/>
      <c r="H283" s="207"/>
      <c r="I283" s="210"/>
      <c r="J283" s="221">
        <f>BK283</f>
        <v>0</v>
      </c>
      <c r="K283" s="207"/>
      <c r="L283" s="212"/>
      <c r="M283" s="213"/>
      <c r="N283" s="214"/>
      <c r="O283" s="214"/>
      <c r="P283" s="215">
        <f>P284</f>
        <v>0</v>
      </c>
      <c r="Q283" s="214"/>
      <c r="R283" s="215">
        <f>R284</f>
        <v>0</v>
      </c>
      <c r="S283" s="214"/>
      <c r="T283" s="216">
        <f>T284</f>
        <v>0</v>
      </c>
      <c r="AR283" s="217" t="s">
        <v>81</v>
      </c>
      <c r="AT283" s="218" t="s">
        <v>70</v>
      </c>
      <c r="AU283" s="218" t="s">
        <v>79</v>
      </c>
      <c r="AY283" s="217" t="s">
        <v>148</v>
      </c>
      <c r="BK283" s="219">
        <f>BK284</f>
        <v>0</v>
      </c>
    </row>
    <row r="284" s="1" customFormat="1" ht="16.5" customHeight="1">
      <c r="B284" s="46"/>
      <c r="C284" s="222" t="s">
        <v>466</v>
      </c>
      <c r="D284" s="222" t="s">
        <v>151</v>
      </c>
      <c r="E284" s="223" t="s">
        <v>467</v>
      </c>
      <c r="F284" s="224" t="s">
        <v>468</v>
      </c>
      <c r="G284" s="225" t="s">
        <v>469</v>
      </c>
      <c r="H284" s="226">
        <v>1</v>
      </c>
      <c r="I284" s="227"/>
      <c r="J284" s="228">
        <f>ROUND(I284*H284,2)</f>
        <v>0</v>
      </c>
      <c r="K284" s="224" t="s">
        <v>21</v>
      </c>
      <c r="L284" s="72"/>
      <c r="M284" s="229" t="s">
        <v>21</v>
      </c>
      <c r="N284" s="230" t="s">
        <v>42</v>
      </c>
      <c r="O284" s="47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AR284" s="24" t="s">
        <v>256</v>
      </c>
      <c r="AT284" s="24" t="s">
        <v>151</v>
      </c>
      <c r="AU284" s="24" t="s">
        <v>81</v>
      </c>
      <c r="AY284" s="24" t="s">
        <v>148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24" t="s">
        <v>79</v>
      </c>
      <c r="BK284" s="233">
        <f>ROUND(I284*H284,2)</f>
        <v>0</v>
      </c>
      <c r="BL284" s="24" t="s">
        <v>256</v>
      </c>
      <c r="BM284" s="24" t="s">
        <v>470</v>
      </c>
    </row>
    <row r="285" s="10" customFormat="1" ht="29.88" customHeight="1">
      <c r="B285" s="206"/>
      <c r="C285" s="207"/>
      <c r="D285" s="208" t="s">
        <v>70</v>
      </c>
      <c r="E285" s="220" t="s">
        <v>471</v>
      </c>
      <c r="F285" s="220" t="s">
        <v>472</v>
      </c>
      <c r="G285" s="207"/>
      <c r="H285" s="207"/>
      <c r="I285" s="210"/>
      <c r="J285" s="221">
        <f>BK285</f>
        <v>0</v>
      </c>
      <c r="K285" s="207"/>
      <c r="L285" s="212"/>
      <c r="M285" s="213"/>
      <c r="N285" s="214"/>
      <c r="O285" s="214"/>
      <c r="P285" s="215">
        <f>SUM(P286:P298)</f>
        <v>0</v>
      </c>
      <c r="Q285" s="214"/>
      <c r="R285" s="215">
        <f>SUM(R286:R298)</f>
        <v>0.61673900000000004</v>
      </c>
      <c r="S285" s="214"/>
      <c r="T285" s="216">
        <f>SUM(T286:T298)</f>
        <v>0</v>
      </c>
      <c r="AR285" s="217" t="s">
        <v>81</v>
      </c>
      <c r="AT285" s="218" t="s">
        <v>70</v>
      </c>
      <c r="AU285" s="218" t="s">
        <v>79</v>
      </c>
      <c r="AY285" s="217" t="s">
        <v>148</v>
      </c>
      <c r="BK285" s="219">
        <f>SUM(BK286:BK298)</f>
        <v>0</v>
      </c>
    </row>
    <row r="286" s="1" customFormat="1" ht="25.5" customHeight="1">
      <c r="B286" s="46"/>
      <c r="C286" s="222" t="s">
        <v>473</v>
      </c>
      <c r="D286" s="222" t="s">
        <v>151</v>
      </c>
      <c r="E286" s="223" t="s">
        <v>474</v>
      </c>
      <c r="F286" s="224" t="s">
        <v>475</v>
      </c>
      <c r="G286" s="225" t="s">
        <v>98</v>
      </c>
      <c r="H286" s="226">
        <v>23.84</v>
      </c>
      <c r="I286" s="227"/>
      <c r="J286" s="228">
        <f>ROUND(I286*H286,2)</f>
        <v>0</v>
      </c>
      <c r="K286" s="224" t="s">
        <v>154</v>
      </c>
      <c r="L286" s="72"/>
      <c r="M286" s="229" t="s">
        <v>21</v>
      </c>
      <c r="N286" s="230" t="s">
        <v>42</v>
      </c>
      <c r="O286" s="47"/>
      <c r="P286" s="231">
        <f>O286*H286</f>
        <v>0</v>
      </c>
      <c r="Q286" s="231">
        <v>0</v>
      </c>
      <c r="R286" s="231">
        <f>Q286*H286</f>
        <v>0</v>
      </c>
      <c r="S286" s="231">
        <v>0</v>
      </c>
      <c r="T286" s="232">
        <f>S286*H286</f>
        <v>0</v>
      </c>
      <c r="AR286" s="24" t="s">
        <v>256</v>
      </c>
      <c r="AT286" s="24" t="s">
        <v>151</v>
      </c>
      <c r="AU286" s="24" t="s">
        <v>81</v>
      </c>
      <c r="AY286" s="24" t="s">
        <v>148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24" t="s">
        <v>79</v>
      </c>
      <c r="BK286" s="233">
        <f>ROUND(I286*H286,2)</f>
        <v>0</v>
      </c>
      <c r="BL286" s="24" t="s">
        <v>256</v>
      </c>
      <c r="BM286" s="24" t="s">
        <v>476</v>
      </c>
    </row>
    <row r="287" s="11" customFormat="1">
      <c r="B287" s="234"/>
      <c r="C287" s="235"/>
      <c r="D287" s="236" t="s">
        <v>157</v>
      </c>
      <c r="E287" s="237" t="s">
        <v>21</v>
      </c>
      <c r="F287" s="238" t="s">
        <v>477</v>
      </c>
      <c r="G287" s="235"/>
      <c r="H287" s="237" t="s">
        <v>21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AT287" s="244" t="s">
        <v>157</v>
      </c>
      <c r="AU287" s="244" t="s">
        <v>81</v>
      </c>
      <c r="AV287" s="11" t="s">
        <v>79</v>
      </c>
      <c r="AW287" s="11" t="s">
        <v>34</v>
      </c>
      <c r="AX287" s="11" t="s">
        <v>71</v>
      </c>
      <c r="AY287" s="244" t="s">
        <v>148</v>
      </c>
    </row>
    <row r="288" s="12" customFormat="1">
      <c r="B288" s="245"/>
      <c r="C288" s="246"/>
      <c r="D288" s="236" t="s">
        <v>157</v>
      </c>
      <c r="E288" s="247" t="s">
        <v>21</v>
      </c>
      <c r="F288" s="248" t="s">
        <v>478</v>
      </c>
      <c r="G288" s="246"/>
      <c r="H288" s="249">
        <v>23.84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AT288" s="255" t="s">
        <v>157</v>
      </c>
      <c r="AU288" s="255" t="s">
        <v>81</v>
      </c>
      <c r="AV288" s="12" t="s">
        <v>81</v>
      </c>
      <c r="AW288" s="12" t="s">
        <v>34</v>
      </c>
      <c r="AX288" s="12" t="s">
        <v>79</v>
      </c>
      <c r="AY288" s="255" t="s">
        <v>148</v>
      </c>
    </row>
    <row r="289" s="1" customFormat="1" ht="16.5" customHeight="1">
      <c r="B289" s="46"/>
      <c r="C289" s="269" t="s">
        <v>479</v>
      </c>
      <c r="D289" s="269" t="s">
        <v>321</v>
      </c>
      <c r="E289" s="270" t="s">
        <v>480</v>
      </c>
      <c r="F289" s="271" t="s">
        <v>481</v>
      </c>
      <c r="G289" s="272" t="s">
        <v>98</v>
      </c>
      <c r="H289" s="273">
        <v>26.224</v>
      </c>
      <c r="I289" s="274"/>
      <c r="J289" s="275">
        <f>ROUND(I289*H289,2)</f>
        <v>0</v>
      </c>
      <c r="K289" s="271" t="s">
        <v>154</v>
      </c>
      <c r="L289" s="276"/>
      <c r="M289" s="277" t="s">
        <v>21</v>
      </c>
      <c r="N289" s="278" t="s">
        <v>42</v>
      </c>
      <c r="O289" s="47"/>
      <c r="P289" s="231">
        <f>O289*H289</f>
        <v>0</v>
      </c>
      <c r="Q289" s="231">
        <v>0.014500000000000001</v>
      </c>
      <c r="R289" s="231">
        <f>Q289*H289</f>
        <v>0.38024800000000003</v>
      </c>
      <c r="S289" s="231">
        <v>0</v>
      </c>
      <c r="T289" s="232">
        <f>S289*H289</f>
        <v>0</v>
      </c>
      <c r="AR289" s="24" t="s">
        <v>324</v>
      </c>
      <c r="AT289" s="24" t="s">
        <v>321</v>
      </c>
      <c r="AU289" s="24" t="s">
        <v>81</v>
      </c>
      <c r="AY289" s="24" t="s">
        <v>148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24" t="s">
        <v>79</v>
      </c>
      <c r="BK289" s="233">
        <f>ROUND(I289*H289,2)</f>
        <v>0</v>
      </c>
      <c r="BL289" s="24" t="s">
        <v>256</v>
      </c>
      <c r="BM289" s="24" t="s">
        <v>482</v>
      </c>
    </row>
    <row r="290" s="12" customFormat="1">
      <c r="B290" s="245"/>
      <c r="C290" s="246"/>
      <c r="D290" s="236" t="s">
        <v>157</v>
      </c>
      <c r="E290" s="246"/>
      <c r="F290" s="248" t="s">
        <v>483</v>
      </c>
      <c r="G290" s="246"/>
      <c r="H290" s="249">
        <v>26.224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AT290" s="255" t="s">
        <v>157</v>
      </c>
      <c r="AU290" s="255" t="s">
        <v>81</v>
      </c>
      <c r="AV290" s="12" t="s">
        <v>81</v>
      </c>
      <c r="AW290" s="12" t="s">
        <v>6</v>
      </c>
      <c r="AX290" s="12" t="s">
        <v>79</v>
      </c>
      <c r="AY290" s="255" t="s">
        <v>148</v>
      </c>
    </row>
    <row r="291" s="1" customFormat="1" ht="25.5" customHeight="1">
      <c r="B291" s="46"/>
      <c r="C291" s="222" t="s">
        <v>484</v>
      </c>
      <c r="D291" s="222" t="s">
        <v>151</v>
      </c>
      <c r="E291" s="223" t="s">
        <v>485</v>
      </c>
      <c r="F291" s="224" t="s">
        <v>486</v>
      </c>
      <c r="G291" s="225" t="s">
        <v>487</v>
      </c>
      <c r="H291" s="226">
        <v>240</v>
      </c>
      <c r="I291" s="227"/>
      <c r="J291" s="228">
        <f>ROUND(I291*H291,2)</f>
        <v>0</v>
      </c>
      <c r="K291" s="224" t="s">
        <v>21</v>
      </c>
      <c r="L291" s="72"/>
      <c r="M291" s="229" t="s">
        <v>21</v>
      </c>
      <c r="N291" s="230" t="s">
        <v>42</v>
      </c>
      <c r="O291" s="47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AR291" s="24" t="s">
        <v>256</v>
      </c>
      <c r="AT291" s="24" t="s">
        <v>151</v>
      </c>
      <c r="AU291" s="24" t="s">
        <v>81</v>
      </c>
      <c r="AY291" s="24" t="s">
        <v>148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24" t="s">
        <v>79</v>
      </c>
      <c r="BK291" s="233">
        <f>ROUND(I291*H291,2)</f>
        <v>0</v>
      </c>
      <c r="BL291" s="24" t="s">
        <v>256</v>
      </c>
      <c r="BM291" s="24" t="s">
        <v>488</v>
      </c>
    </row>
    <row r="292" s="1" customFormat="1" ht="25.5" customHeight="1">
      <c r="B292" s="46"/>
      <c r="C292" s="222" t="s">
        <v>489</v>
      </c>
      <c r="D292" s="222" t="s">
        <v>151</v>
      </c>
      <c r="E292" s="223" t="s">
        <v>490</v>
      </c>
      <c r="F292" s="224" t="s">
        <v>491</v>
      </c>
      <c r="G292" s="225" t="s">
        <v>98</v>
      </c>
      <c r="H292" s="226">
        <v>23.84</v>
      </c>
      <c r="I292" s="227"/>
      <c r="J292" s="228">
        <f>ROUND(I292*H292,2)</f>
        <v>0</v>
      </c>
      <c r="K292" s="224" t="s">
        <v>154</v>
      </c>
      <c r="L292" s="72"/>
      <c r="M292" s="229" t="s">
        <v>21</v>
      </c>
      <c r="N292" s="230" t="s">
        <v>42</v>
      </c>
      <c r="O292" s="47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AR292" s="24" t="s">
        <v>256</v>
      </c>
      <c r="AT292" s="24" t="s">
        <v>151</v>
      </c>
      <c r="AU292" s="24" t="s">
        <v>81</v>
      </c>
      <c r="AY292" s="24" t="s">
        <v>148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24" t="s">
        <v>79</v>
      </c>
      <c r="BK292" s="233">
        <f>ROUND(I292*H292,2)</f>
        <v>0</v>
      </c>
      <c r="BL292" s="24" t="s">
        <v>256</v>
      </c>
      <c r="BM292" s="24" t="s">
        <v>492</v>
      </c>
    </row>
    <row r="293" s="11" customFormat="1">
      <c r="B293" s="234"/>
      <c r="C293" s="235"/>
      <c r="D293" s="236" t="s">
        <v>157</v>
      </c>
      <c r="E293" s="237" t="s">
        <v>21</v>
      </c>
      <c r="F293" s="238" t="s">
        <v>477</v>
      </c>
      <c r="G293" s="235"/>
      <c r="H293" s="237" t="s">
        <v>21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AT293" s="244" t="s">
        <v>157</v>
      </c>
      <c r="AU293" s="244" t="s">
        <v>81</v>
      </c>
      <c r="AV293" s="11" t="s">
        <v>79</v>
      </c>
      <c r="AW293" s="11" t="s">
        <v>34</v>
      </c>
      <c r="AX293" s="11" t="s">
        <v>71</v>
      </c>
      <c r="AY293" s="244" t="s">
        <v>148</v>
      </c>
    </row>
    <row r="294" s="12" customFormat="1">
      <c r="B294" s="245"/>
      <c r="C294" s="246"/>
      <c r="D294" s="236" t="s">
        <v>157</v>
      </c>
      <c r="E294" s="247" t="s">
        <v>21</v>
      </c>
      <c r="F294" s="248" t="s">
        <v>493</v>
      </c>
      <c r="G294" s="246"/>
      <c r="H294" s="249">
        <v>23.84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AT294" s="255" t="s">
        <v>157</v>
      </c>
      <c r="AU294" s="255" t="s">
        <v>81</v>
      </c>
      <c r="AV294" s="12" t="s">
        <v>81</v>
      </c>
      <c r="AW294" s="12" t="s">
        <v>34</v>
      </c>
      <c r="AX294" s="12" t="s">
        <v>79</v>
      </c>
      <c r="AY294" s="255" t="s">
        <v>148</v>
      </c>
    </row>
    <row r="295" s="1" customFormat="1" ht="16.5" customHeight="1">
      <c r="B295" s="46"/>
      <c r="C295" s="269" t="s">
        <v>494</v>
      </c>
      <c r="D295" s="269" t="s">
        <v>321</v>
      </c>
      <c r="E295" s="270" t="s">
        <v>495</v>
      </c>
      <c r="F295" s="271" t="s">
        <v>496</v>
      </c>
      <c r="G295" s="272" t="s">
        <v>98</v>
      </c>
      <c r="H295" s="273">
        <v>25.747</v>
      </c>
      <c r="I295" s="274"/>
      <c r="J295" s="275">
        <f>ROUND(I295*H295,2)</f>
        <v>0</v>
      </c>
      <c r="K295" s="271" t="s">
        <v>154</v>
      </c>
      <c r="L295" s="276"/>
      <c r="M295" s="277" t="s">
        <v>21</v>
      </c>
      <c r="N295" s="278" t="s">
        <v>42</v>
      </c>
      <c r="O295" s="47"/>
      <c r="P295" s="231">
        <f>O295*H295</f>
        <v>0</v>
      </c>
      <c r="Q295" s="231">
        <v>0.0089999999999999993</v>
      </c>
      <c r="R295" s="231">
        <f>Q295*H295</f>
        <v>0.23172299999999999</v>
      </c>
      <c r="S295" s="231">
        <v>0</v>
      </c>
      <c r="T295" s="232">
        <f>S295*H295</f>
        <v>0</v>
      </c>
      <c r="AR295" s="24" t="s">
        <v>324</v>
      </c>
      <c r="AT295" s="24" t="s">
        <v>321</v>
      </c>
      <c r="AU295" s="24" t="s">
        <v>81</v>
      </c>
      <c r="AY295" s="24" t="s">
        <v>148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24" t="s">
        <v>79</v>
      </c>
      <c r="BK295" s="233">
        <f>ROUND(I295*H295,2)</f>
        <v>0</v>
      </c>
      <c r="BL295" s="24" t="s">
        <v>256</v>
      </c>
      <c r="BM295" s="24" t="s">
        <v>497</v>
      </c>
    </row>
    <row r="296" s="12" customFormat="1">
      <c r="B296" s="245"/>
      <c r="C296" s="246"/>
      <c r="D296" s="236" t="s">
        <v>157</v>
      </c>
      <c r="E296" s="246"/>
      <c r="F296" s="248" t="s">
        <v>498</v>
      </c>
      <c r="G296" s="246"/>
      <c r="H296" s="249">
        <v>25.747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AT296" s="255" t="s">
        <v>157</v>
      </c>
      <c r="AU296" s="255" t="s">
        <v>81</v>
      </c>
      <c r="AV296" s="12" t="s">
        <v>81</v>
      </c>
      <c r="AW296" s="12" t="s">
        <v>6</v>
      </c>
      <c r="AX296" s="12" t="s">
        <v>79</v>
      </c>
      <c r="AY296" s="255" t="s">
        <v>148</v>
      </c>
    </row>
    <row r="297" s="1" customFormat="1" ht="16.5" customHeight="1">
      <c r="B297" s="46"/>
      <c r="C297" s="222" t="s">
        <v>499</v>
      </c>
      <c r="D297" s="222" t="s">
        <v>151</v>
      </c>
      <c r="E297" s="223" t="s">
        <v>500</v>
      </c>
      <c r="F297" s="224" t="s">
        <v>501</v>
      </c>
      <c r="G297" s="225" t="s">
        <v>98</v>
      </c>
      <c r="H297" s="226">
        <v>23.84</v>
      </c>
      <c r="I297" s="227"/>
      <c r="J297" s="228">
        <f>ROUND(I297*H297,2)</f>
        <v>0</v>
      </c>
      <c r="K297" s="224" t="s">
        <v>154</v>
      </c>
      <c r="L297" s="72"/>
      <c r="M297" s="229" t="s">
        <v>21</v>
      </c>
      <c r="N297" s="230" t="s">
        <v>42</v>
      </c>
      <c r="O297" s="47"/>
      <c r="P297" s="231">
        <f>O297*H297</f>
        <v>0</v>
      </c>
      <c r="Q297" s="231">
        <v>0.00020000000000000001</v>
      </c>
      <c r="R297" s="231">
        <f>Q297*H297</f>
        <v>0.0047680000000000005</v>
      </c>
      <c r="S297" s="231">
        <v>0</v>
      </c>
      <c r="T297" s="232">
        <f>S297*H297</f>
        <v>0</v>
      </c>
      <c r="AR297" s="24" t="s">
        <v>256</v>
      </c>
      <c r="AT297" s="24" t="s">
        <v>151</v>
      </c>
      <c r="AU297" s="24" t="s">
        <v>81</v>
      </c>
      <c r="AY297" s="24" t="s">
        <v>148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24" t="s">
        <v>79</v>
      </c>
      <c r="BK297" s="233">
        <f>ROUND(I297*H297,2)</f>
        <v>0</v>
      </c>
      <c r="BL297" s="24" t="s">
        <v>256</v>
      </c>
      <c r="BM297" s="24" t="s">
        <v>502</v>
      </c>
    </row>
    <row r="298" s="1" customFormat="1" ht="38.25" customHeight="1">
      <c r="B298" s="46"/>
      <c r="C298" s="222" t="s">
        <v>503</v>
      </c>
      <c r="D298" s="222" t="s">
        <v>151</v>
      </c>
      <c r="E298" s="223" t="s">
        <v>504</v>
      </c>
      <c r="F298" s="224" t="s">
        <v>505</v>
      </c>
      <c r="G298" s="225" t="s">
        <v>265</v>
      </c>
      <c r="H298" s="226">
        <v>0.61699999999999999</v>
      </c>
      <c r="I298" s="227"/>
      <c r="J298" s="228">
        <f>ROUND(I298*H298,2)</f>
        <v>0</v>
      </c>
      <c r="K298" s="224" t="s">
        <v>154</v>
      </c>
      <c r="L298" s="72"/>
      <c r="M298" s="229" t="s">
        <v>21</v>
      </c>
      <c r="N298" s="230" t="s">
        <v>42</v>
      </c>
      <c r="O298" s="47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AR298" s="24" t="s">
        <v>256</v>
      </c>
      <c r="AT298" s="24" t="s">
        <v>151</v>
      </c>
      <c r="AU298" s="24" t="s">
        <v>81</v>
      </c>
      <c r="AY298" s="24" t="s">
        <v>148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24" t="s">
        <v>79</v>
      </c>
      <c r="BK298" s="233">
        <f>ROUND(I298*H298,2)</f>
        <v>0</v>
      </c>
      <c r="BL298" s="24" t="s">
        <v>256</v>
      </c>
      <c r="BM298" s="24" t="s">
        <v>506</v>
      </c>
    </row>
    <row r="299" s="10" customFormat="1" ht="29.88" customHeight="1">
      <c r="B299" s="206"/>
      <c r="C299" s="207"/>
      <c r="D299" s="208" t="s">
        <v>70</v>
      </c>
      <c r="E299" s="220" t="s">
        <v>507</v>
      </c>
      <c r="F299" s="220" t="s">
        <v>508</v>
      </c>
      <c r="G299" s="207"/>
      <c r="H299" s="207"/>
      <c r="I299" s="210"/>
      <c r="J299" s="221">
        <f>BK299</f>
        <v>0</v>
      </c>
      <c r="K299" s="207"/>
      <c r="L299" s="212"/>
      <c r="M299" s="213"/>
      <c r="N299" s="214"/>
      <c r="O299" s="214"/>
      <c r="P299" s="215">
        <f>SUM(P300:P339)</f>
        <v>0</v>
      </c>
      <c r="Q299" s="214"/>
      <c r="R299" s="215">
        <f>SUM(R300:R339)</f>
        <v>0.519953</v>
      </c>
      <c r="S299" s="214"/>
      <c r="T299" s="216">
        <f>SUM(T300:T339)</f>
        <v>0.63796319999999995</v>
      </c>
      <c r="AR299" s="217" t="s">
        <v>81</v>
      </c>
      <c r="AT299" s="218" t="s">
        <v>70</v>
      </c>
      <c r="AU299" s="218" t="s">
        <v>79</v>
      </c>
      <c r="AY299" s="217" t="s">
        <v>148</v>
      </c>
      <c r="BK299" s="219">
        <f>SUM(BK300:BK339)</f>
        <v>0</v>
      </c>
    </row>
    <row r="300" s="1" customFormat="1" ht="25.5" customHeight="1">
      <c r="B300" s="46"/>
      <c r="C300" s="222" t="s">
        <v>149</v>
      </c>
      <c r="D300" s="222" t="s">
        <v>151</v>
      </c>
      <c r="E300" s="223" t="s">
        <v>509</v>
      </c>
      <c r="F300" s="224" t="s">
        <v>510</v>
      </c>
      <c r="G300" s="225" t="s">
        <v>162</v>
      </c>
      <c r="H300" s="226">
        <v>60.799999999999997</v>
      </c>
      <c r="I300" s="227"/>
      <c r="J300" s="228">
        <f>ROUND(I300*H300,2)</f>
        <v>0</v>
      </c>
      <c r="K300" s="224" t="s">
        <v>154</v>
      </c>
      <c r="L300" s="72"/>
      <c r="M300" s="229" t="s">
        <v>21</v>
      </c>
      <c r="N300" s="230" t="s">
        <v>42</v>
      </c>
      <c r="O300" s="47"/>
      <c r="P300" s="231">
        <f>O300*H300</f>
        <v>0</v>
      </c>
      <c r="Q300" s="231">
        <v>0</v>
      </c>
      <c r="R300" s="231">
        <f>Q300*H300</f>
        <v>0</v>
      </c>
      <c r="S300" s="231">
        <v>0.0017700000000000001</v>
      </c>
      <c r="T300" s="232">
        <f>S300*H300</f>
        <v>0.107616</v>
      </c>
      <c r="AR300" s="24" t="s">
        <v>256</v>
      </c>
      <c r="AT300" s="24" t="s">
        <v>151</v>
      </c>
      <c r="AU300" s="24" t="s">
        <v>81</v>
      </c>
      <c r="AY300" s="24" t="s">
        <v>148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24" t="s">
        <v>79</v>
      </c>
      <c r="BK300" s="233">
        <f>ROUND(I300*H300,2)</f>
        <v>0</v>
      </c>
      <c r="BL300" s="24" t="s">
        <v>256</v>
      </c>
      <c r="BM300" s="24" t="s">
        <v>511</v>
      </c>
    </row>
    <row r="301" s="11" customFormat="1">
      <c r="B301" s="234"/>
      <c r="C301" s="235"/>
      <c r="D301" s="236" t="s">
        <v>157</v>
      </c>
      <c r="E301" s="237" t="s">
        <v>21</v>
      </c>
      <c r="F301" s="238" t="s">
        <v>247</v>
      </c>
      <c r="G301" s="235"/>
      <c r="H301" s="237" t="s">
        <v>21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AT301" s="244" t="s">
        <v>157</v>
      </c>
      <c r="AU301" s="244" t="s">
        <v>81</v>
      </c>
      <c r="AV301" s="11" t="s">
        <v>79</v>
      </c>
      <c r="AW301" s="11" t="s">
        <v>34</v>
      </c>
      <c r="AX301" s="11" t="s">
        <v>71</v>
      </c>
      <c r="AY301" s="244" t="s">
        <v>148</v>
      </c>
    </row>
    <row r="302" s="12" customFormat="1">
      <c r="B302" s="245"/>
      <c r="C302" s="246"/>
      <c r="D302" s="236" t="s">
        <v>157</v>
      </c>
      <c r="E302" s="247" t="s">
        <v>21</v>
      </c>
      <c r="F302" s="248" t="s">
        <v>512</v>
      </c>
      <c r="G302" s="246"/>
      <c r="H302" s="249">
        <v>60.799999999999997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AT302" s="255" t="s">
        <v>157</v>
      </c>
      <c r="AU302" s="255" t="s">
        <v>81</v>
      </c>
      <c r="AV302" s="12" t="s">
        <v>81</v>
      </c>
      <c r="AW302" s="12" t="s">
        <v>34</v>
      </c>
      <c r="AX302" s="12" t="s">
        <v>79</v>
      </c>
      <c r="AY302" s="255" t="s">
        <v>148</v>
      </c>
    </row>
    <row r="303" s="1" customFormat="1" ht="25.5" customHeight="1">
      <c r="B303" s="46"/>
      <c r="C303" s="222" t="s">
        <v>179</v>
      </c>
      <c r="D303" s="222" t="s">
        <v>151</v>
      </c>
      <c r="E303" s="223" t="s">
        <v>513</v>
      </c>
      <c r="F303" s="224" t="s">
        <v>514</v>
      </c>
      <c r="G303" s="225" t="s">
        <v>162</v>
      </c>
      <c r="H303" s="226">
        <v>84.319999999999993</v>
      </c>
      <c r="I303" s="227"/>
      <c r="J303" s="228">
        <f>ROUND(I303*H303,2)</f>
        <v>0</v>
      </c>
      <c r="K303" s="224" t="s">
        <v>154</v>
      </c>
      <c r="L303" s="72"/>
      <c r="M303" s="229" t="s">
        <v>21</v>
      </c>
      <c r="N303" s="230" t="s">
        <v>42</v>
      </c>
      <c r="O303" s="47"/>
      <c r="P303" s="231">
        <f>O303*H303</f>
        <v>0</v>
      </c>
      <c r="Q303" s="231">
        <v>0</v>
      </c>
      <c r="R303" s="231">
        <f>Q303*H303</f>
        <v>0</v>
      </c>
      <c r="S303" s="231">
        <v>0.00191</v>
      </c>
      <c r="T303" s="232">
        <f>S303*H303</f>
        <v>0.16105119999999998</v>
      </c>
      <c r="AR303" s="24" t="s">
        <v>256</v>
      </c>
      <c r="AT303" s="24" t="s">
        <v>151</v>
      </c>
      <c r="AU303" s="24" t="s">
        <v>81</v>
      </c>
      <c r="AY303" s="24" t="s">
        <v>148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24" t="s">
        <v>79</v>
      </c>
      <c r="BK303" s="233">
        <f>ROUND(I303*H303,2)</f>
        <v>0</v>
      </c>
      <c r="BL303" s="24" t="s">
        <v>256</v>
      </c>
      <c r="BM303" s="24" t="s">
        <v>515</v>
      </c>
    </row>
    <row r="304" s="11" customFormat="1">
      <c r="B304" s="234"/>
      <c r="C304" s="235"/>
      <c r="D304" s="236" t="s">
        <v>157</v>
      </c>
      <c r="E304" s="237" t="s">
        <v>21</v>
      </c>
      <c r="F304" s="238" t="s">
        <v>247</v>
      </c>
      <c r="G304" s="235"/>
      <c r="H304" s="237" t="s">
        <v>21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157</v>
      </c>
      <c r="AU304" s="244" t="s">
        <v>81</v>
      </c>
      <c r="AV304" s="11" t="s">
        <v>79</v>
      </c>
      <c r="AW304" s="11" t="s">
        <v>34</v>
      </c>
      <c r="AX304" s="11" t="s">
        <v>71</v>
      </c>
      <c r="AY304" s="244" t="s">
        <v>148</v>
      </c>
    </row>
    <row r="305" s="12" customFormat="1">
      <c r="B305" s="245"/>
      <c r="C305" s="246"/>
      <c r="D305" s="236" t="s">
        <v>157</v>
      </c>
      <c r="E305" s="247" t="s">
        <v>21</v>
      </c>
      <c r="F305" s="248" t="s">
        <v>516</v>
      </c>
      <c r="G305" s="246"/>
      <c r="H305" s="249">
        <v>84.319999999999993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AT305" s="255" t="s">
        <v>157</v>
      </c>
      <c r="AU305" s="255" t="s">
        <v>81</v>
      </c>
      <c r="AV305" s="12" t="s">
        <v>81</v>
      </c>
      <c r="AW305" s="12" t="s">
        <v>34</v>
      </c>
      <c r="AX305" s="12" t="s">
        <v>71</v>
      </c>
      <c r="AY305" s="255" t="s">
        <v>148</v>
      </c>
    </row>
    <row r="306" s="13" customFormat="1">
      <c r="B306" s="256"/>
      <c r="C306" s="257"/>
      <c r="D306" s="236" t="s">
        <v>157</v>
      </c>
      <c r="E306" s="258" t="s">
        <v>21</v>
      </c>
      <c r="F306" s="259" t="s">
        <v>173</v>
      </c>
      <c r="G306" s="257"/>
      <c r="H306" s="260">
        <v>84.319999999999993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AT306" s="266" t="s">
        <v>157</v>
      </c>
      <c r="AU306" s="266" t="s">
        <v>81</v>
      </c>
      <c r="AV306" s="13" t="s">
        <v>155</v>
      </c>
      <c r="AW306" s="13" t="s">
        <v>34</v>
      </c>
      <c r="AX306" s="13" t="s">
        <v>79</v>
      </c>
      <c r="AY306" s="266" t="s">
        <v>148</v>
      </c>
    </row>
    <row r="307" s="1" customFormat="1" ht="16.5" customHeight="1">
      <c r="B307" s="46"/>
      <c r="C307" s="222" t="s">
        <v>517</v>
      </c>
      <c r="D307" s="222" t="s">
        <v>151</v>
      </c>
      <c r="E307" s="223" t="s">
        <v>518</v>
      </c>
      <c r="F307" s="224" t="s">
        <v>519</v>
      </c>
      <c r="G307" s="225" t="s">
        <v>162</v>
      </c>
      <c r="H307" s="226">
        <v>57.880000000000003</v>
      </c>
      <c r="I307" s="227"/>
      <c r="J307" s="228">
        <f>ROUND(I307*H307,2)</f>
        <v>0</v>
      </c>
      <c r="K307" s="224" t="s">
        <v>154</v>
      </c>
      <c r="L307" s="72"/>
      <c r="M307" s="229" t="s">
        <v>21</v>
      </c>
      <c r="N307" s="230" t="s">
        <v>42</v>
      </c>
      <c r="O307" s="47"/>
      <c r="P307" s="231">
        <f>O307*H307</f>
        <v>0</v>
      </c>
      <c r="Q307" s="231">
        <v>0</v>
      </c>
      <c r="R307" s="231">
        <f>Q307*H307</f>
        <v>0</v>
      </c>
      <c r="S307" s="231">
        <v>0.00175</v>
      </c>
      <c r="T307" s="232">
        <f>S307*H307</f>
        <v>0.10129000000000001</v>
      </c>
      <c r="AR307" s="24" t="s">
        <v>256</v>
      </c>
      <c r="AT307" s="24" t="s">
        <v>151</v>
      </c>
      <c r="AU307" s="24" t="s">
        <v>81</v>
      </c>
      <c r="AY307" s="24" t="s">
        <v>148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24" t="s">
        <v>79</v>
      </c>
      <c r="BK307" s="233">
        <f>ROUND(I307*H307,2)</f>
        <v>0</v>
      </c>
      <c r="BL307" s="24" t="s">
        <v>256</v>
      </c>
      <c r="BM307" s="24" t="s">
        <v>520</v>
      </c>
    </row>
    <row r="308" s="11" customFormat="1">
      <c r="B308" s="234"/>
      <c r="C308" s="235"/>
      <c r="D308" s="236" t="s">
        <v>157</v>
      </c>
      <c r="E308" s="237" t="s">
        <v>21</v>
      </c>
      <c r="F308" s="238" t="s">
        <v>247</v>
      </c>
      <c r="G308" s="235"/>
      <c r="H308" s="237" t="s">
        <v>21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AT308" s="244" t="s">
        <v>157</v>
      </c>
      <c r="AU308" s="244" t="s">
        <v>81</v>
      </c>
      <c r="AV308" s="11" t="s">
        <v>79</v>
      </c>
      <c r="AW308" s="11" t="s">
        <v>34</v>
      </c>
      <c r="AX308" s="11" t="s">
        <v>71</v>
      </c>
      <c r="AY308" s="244" t="s">
        <v>148</v>
      </c>
    </row>
    <row r="309" s="12" customFormat="1">
      <c r="B309" s="245"/>
      <c r="C309" s="246"/>
      <c r="D309" s="236" t="s">
        <v>157</v>
      </c>
      <c r="E309" s="247" t="s">
        <v>21</v>
      </c>
      <c r="F309" s="248" t="s">
        <v>521</v>
      </c>
      <c r="G309" s="246"/>
      <c r="H309" s="249">
        <v>23.52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AT309" s="255" t="s">
        <v>157</v>
      </c>
      <c r="AU309" s="255" t="s">
        <v>81</v>
      </c>
      <c r="AV309" s="12" t="s">
        <v>81</v>
      </c>
      <c r="AW309" s="12" t="s">
        <v>34</v>
      </c>
      <c r="AX309" s="12" t="s">
        <v>71</v>
      </c>
      <c r="AY309" s="255" t="s">
        <v>148</v>
      </c>
    </row>
    <row r="310" s="12" customFormat="1">
      <c r="B310" s="245"/>
      <c r="C310" s="246"/>
      <c r="D310" s="236" t="s">
        <v>157</v>
      </c>
      <c r="E310" s="247" t="s">
        <v>21</v>
      </c>
      <c r="F310" s="248" t="s">
        <v>522</v>
      </c>
      <c r="G310" s="246"/>
      <c r="H310" s="249">
        <v>34.359999999999999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AT310" s="255" t="s">
        <v>157</v>
      </c>
      <c r="AU310" s="255" t="s">
        <v>81</v>
      </c>
      <c r="AV310" s="12" t="s">
        <v>81</v>
      </c>
      <c r="AW310" s="12" t="s">
        <v>34</v>
      </c>
      <c r="AX310" s="12" t="s">
        <v>71</v>
      </c>
      <c r="AY310" s="255" t="s">
        <v>148</v>
      </c>
    </row>
    <row r="311" s="13" customFormat="1">
      <c r="B311" s="256"/>
      <c r="C311" s="257"/>
      <c r="D311" s="236" t="s">
        <v>157</v>
      </c>
      <c r="E311" s="258" t="s">
        <v>21</v>
      </c>
      <c r="F311" s="259" t="s">
        <v>173</v>
      </c>
      <c r="G311" s="257"/>
      <c r="H311" s="260">
        <v>57.880000000000003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AT311" s="266" t="s">
        <v>157</v>
      </c>
      <c r="AU311" s="266" t="s">
        <v>81</v>
      </c>
      <c r="AV311" s="13" t="s">
        <v>155</v>
      </c>
      <c r="AW311" s="13" t="s">
        <v>34</v>
      </c>
      <c r="AX311" s="13" t="s">
        <v>79</v>
      </c>
      <c r="AY311" s="266" t="s">
        <v>148</v>
      </c>
    </row>
    <row r="312" s="1" customFormat="1" ht="16.5" customHeight="1">
      <c r="B312" s="46"/>
      <c r="C312" s="222" t="s">
        <v>523</v>
      </c>
      <c r="D312" s="222" t="s">
        <v>151</v>
      </c>
      <c r="E312" s="223" t="s">
        <v>524</v>
      </c>
      <c r="F312" s="224" t="s">
        <v>525</v>
      </c>
      <c r="G312" s="225" t="s">
        <v>162</v>
      </c>
      <c r="H312" s="226">
        <v>60.799999999999997</v>
      </c>
      <c r="I312" s="227"/>
      <c r="J312" s="228">
        <f>ROUND(I312*H312,2)</f>
        <v>0</v>
      </c>
      <c r="K312" s="224" t="s">
        <v>154</v>
      </c>
      <c r="L312" s="72"/>
      <c r="M312" s="229" t="s">
        <v>21</v>
      </c>
      <c r="N312" s="230" t="s">
        <v>42</v>
      </c>
      <c r="O312" s="47"/>
      <c r="P312" s="231">
        <f>O312*H312</f>
        <v>0</v>
      </c>
      <c r="Q312" s="231">
        <v>0</v>
      </c>
      <c r="R312" s="231">
        <f>Q312*H312</f>
        <v>0</v>
      </c>
      <c r="S312" s="231">
        <v>0.0025999999999999999</v>
      </c>
      <c r="T312" s="232">
        <f>S312*H312</f>
        <v>0.15808</v>
      </c>
      <c r="AR312" s="24" t="s">
        <v>256</v>
      </c>
      <c r="AT312" s="24" t="s">
        <v>151</v>
      </c>
      <c r="AU312" s="24" t="s">
        <v>81</v>
      </c>
      <c r="AY312" s="24" t="s">
        <v>148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24" t="s">
        <v>79</v>
      </c>
      <c r="BK312" s="233">
        <f>ROUND(I312*H312,2)</f>
        <v>0</v>
      </c>
      <c r="BL312" s="24" t="s">
        <v>256</v>
      </c>
      <c r="BM312" s="24" t="s">
        <v>526</v>
      </c>
    </row>
    <row r="313" s="11" customFormat="1">
      <c r="B313" s="234"/>
      <c r="C313" s="235"/>
      <c r="D313" s="236" t="s">
        <v>157</v>
      </c>
      <c r="E313" s="237" t="s">
        <v>21</v>
      </c>
      <c r="F313" s="238" t="s">
        <v>247</v>
      </c>
      <c r="G313" s="235"/>
      <c r="H313" s="237" t="s">
        <v>21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AT313" s="244" t="s">
        <v>157</v>
      </c>
      <c r="AU313" s="244" t="s">
        <v>81</v>
      </c>
      <c r="AV313" s="11" t="s">
        <v>79</v>
      </c>
      <c r="AW313" s="11" t="s">
        <v>34</v>
      </c>
      <c r="AX313" s="11" t="s">
        <v>71</v>
      </c>
      <c r="AY313" s="244" t="s">
        <v>148</v>
      </c>
    </row>
    <row r="314" s="12" customFormat="1">
      <c r="B314" s="245"/>
      <c r="C314" s="246"/>
      <c r="D314" s="236" t="s">
        <v>157</v>
      </c>
      <c r="E314" s="247" t="s">
        <v>21</v>
      </c>
      <c r="F314" s="248" t="s">
        <v>527</v>
      </c>
      <c r="G314" s="246"/>
      <c r="H314" s="249">
        <v>60.799999999999997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AT314" s="255" t="s">
        <v>157</v>
      </c>
      <c r="AU314" s="255" t="s">
        <v>81</v>
      </c>
      <c r="AV314" s="12" t="s">
        <v>81</v>
      </c>
      <c r="AW314" s="12" t="s">
        <v>34</v>
      </c>
      <c r="AX314" s="12" t="s">
        <v>79</v>
      </c>
      <c r="AY314" s="255" t="s">
        <v>148</v>
      </c>
    </row>
    <row r="315" s="1" customFormat="1" ht="16.5" customHeight="1">
      <c r="B315" s="46"/>
      <c r="C315" s="222" t="s">
        <v>528</v>
      </c>
      <c r="D315" s="222" t="s">
        <v>151</v>
      </c>
      <c r="E315" s="223" t="s">
        <v>529</v>
      </c>
      <c r="F315" s="224" t="s">
        <v>530</v>
      </c>
      <c r="G315" s="225" t="s">
        <v>162</v>
      </c>
      <c r="H315" s="226">
        <v>27.899999999999999</v>
      </c>
      <c r="I315" s="227"/>
      <c r="J315" s="228">
        <f>ROUND(I315*H315,2)</f>
        <v>0</v>
      </c>
      <c r="K315" s="224" t="s">
        <v>154</v>
      </c>
      <c r="L315" s="72"/>
      <c r="M315" s="229" t="s">
        <v>21</v>
      </c>
      <c r="N315" s="230" t="s">
        <v>42</v>
      </c>
      <c r="O315" s="47"/>
      <c r="P315" s="231">
        <f>O315*H315</f>
        <v>0</v>
      </c>
      <c r="Q315" s="231">
        <v>0</v>
      </c>
      <c r="R315" s="231">
        <f>Q315*H315</f>
        <v>0</v>
      </c>
      <c r="S315" s="231">
        <v>0.0039399999999999999</v>
      </c>
      <c r="T315" s="232">
        <f>S315*H315</f>
        <v>0.109926</v>
      </c>
      <c r="AR315" s="24" t="s">
        <v>256</v>
      </c>
      <c r="AT315" s="24" t="s">
        <v>151</v>
      </c>
      <c r="AU315" s="24" t="s">
        <v>81</v>
      </c>
      <c r="AY315" s="24" t="s">
        <v>148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24" t="s">
        <v>79</v>
      </c>
      <c r="BK315" s="233">
        <f>ROUND(I315*H315,2)</f>
        <v>0</v>
      </c>
      <c r="BL315" s="24" t="s">
        <v>256</v>
      </c>
      <c r="BM315" s="24" t="s">
        <v>531</v>
      </c>
    </row>
    <row r="316" s="11" customFormat="1">
      <c r="B316" s="234"/>
      <c r="C316" s="235"/>
      <c r="D316" s="236" t="s">
        <v>157</v>
      </c>
      <c r="E316" s="237" t="s">
        <v>21</v>
      </c>
      <c r="F316" s="238" t="s">
        <v>532</v>
      </c>
      <c r="G316" s="235"/>
      <c r="H316" s="237" t="s">
        <v>21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AT316" s="244" t="s">
        <v>157</v>
      </c>
      <c r="AU316" s="244" t="s">
        <v>81</v>
      </c>
      <c r="AV316" s="11" t="s">
        <v>79</v>
      </c>
      <c r="AW316" s="11" t="s">
        <v>34</v>
      </c>
      <c r="AX316" s="11" t="s">
        <v>71</v>
      </c>
      <c r="AY316" s="244" t="s">
        <v>148</v>
      </c>
    </row>
    <row r="317" s="12" customFormat="1">
      <c r="B317" s="245"/>
      <c r="C317" s="246"/>
      <c r="D317" s="236" t="s">
        <v>157</v>
      </c>
      <c r="E317" s="247" t="s">
        <v>21</v>
      </c>
      <c r="F317" s="248" t="s">
        <v>533</v>
      </c>
      <c r="G317" s="246"/>
      <c r="H317" s="249">
        <v>27.899999999999999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AT317" s="255" t="s">
        <v>157</v>
      </c>
      <c r="AU317" s="255" t="s">
        <v>81</v>
      </c>
      <c r="AV317" s="12" t="s">
        <v>81</v>
      </c>
      <c r="AW317" s="12" t="s">
        <v>34</v>
      </c>
      <c r="AX317" s="12" t="s">
        <v>79</v>
      </c>
      <c r="AY317" s="255" t="s">
        <v>148</v>
      </c>
    </row>
    <row r="318" s="1" customFormat="1" ht="16.5" customHeight="1">
      <c r="B318" s="46"/>
      <c r="C318" s="222" t="s">
        <v>534</v>
      </c>
      <c r="D318" s="222" t="s">
        <v>151</v>
      </c>
      <c r="E318" s="223" t="s">
        <v>535</v>
      </c>
      <c r="F318" s="224" t="s">
        <v>536</v>
      </c>
      <c r="G318" s="225" t="s">
        <v>162</v>
      </c>
      <c r="H318" s="226">
        <v>59.600000000000001</v>
      </c>
      <c r="I318" s="227"/>
      <c r="J318" s="228">
        <f>ROUND(I318*H318,2)</f>
        <v>0</v>
      </c>
      <c r="K318" s="224" t="s">
        <v>21</v>
      </c>
      <c r="L318" s="72"/>
      <c r="M318" s="229" t="s">
        <v>21</v>
      </c>
      <c r="N318" s="230" t="s">
        <v>42</v>
      </c>
      <c r="O318" s="47"/>
      <c r="P318" s="231">
        <f>O318*H318</f>
        <v>0</v>
      </c>
      <c r="Q318" s="231">
        <v>0.0015100000000000001</v>
      </c>
      <c r="R318" s="231">
        <f>Q318*H318</f>
        <v>0.089996000000000007</v>
      </c>
      <c r="S318" s="231">
        <v>0</v>
      </c>
      <c r="T318" s="232">
        <f>S318*H318</f>
        <v>0</v>
      </c>
      <c r="AR318" s="24" t="s">
        <v>256</v>
      </c>
      <c r="AT318" s="24" t="s">
        <v>151</v>
      </c>
      <c r="AU318" s="24" t="s">
        <v>81</v>
      </c>
      <c r="AY318" s="24" t="s">
        <v>148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24" t="s">
        <v>79</v>
      </c>
      <c r="BK318" s="233">
        <f>ROUND(I318*H318,2)</f>
        <v>0</v>
      </c>
      <c r="BL318" s="24" t="s">
        <v>256</v>
      </c>
      <c r="BM318" s="24" t="s">
        <v>537</v>
      </c>
    </row>
    <row r="319" s="12" customFormat="1">
      <c r="B319" s="245"/>
      <c r="C319" s="246"/>
      <c r="D319" s="236" t="s">
        <v>157</v>
      </c>
      <c r="E319" s="247" t="s">
        <v>21</v>
      </c>
      <c r="F319" s="248" t="s">
        <v>538</v>
      </c>
      <c r="G319" s="246"/>
      <c r="H319" s="249">
        <v>59.600000000000001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AT319" s="255" t="s">
        <v>157</v>
      </c>
      <c r="AU319" s="255" t="s">
        <v>81</v>
      </c>
      <c r="AV319" s="12" t="s">
        <v>81</v>
      </c>
      <c r="AW319" s="12" t="s">
        <v>34</v>
      </c>
      <c r="AX319" s="12" t="s">
        <v>79</v>
      </c>
      <c r="AY319" s="255" t="s">
        <v>148</v>
      </c>
    </row>
    <row r="320" s="1" customFormat="1" ht="25.5" customHeight="1">
      <c r="B320" s="46"/>
      <c r="C320" s="222" t="s">
        <v>539</v>
      </c>
      <c r="D320" s="222" t="s">
        <v>151</v>
      </c>
      <c r="E320" s="223" t="s">
        <v>540</v>
      </c>
      <c r="F320" s="224" t="s">
        <v>541</v>
      </c>
      <c r="G320" s="225" t="s">
        <v>162</v>
      </c>
      <c r="H320" s="226">
        <v>14.65</v>
      </c>
      <c r="I320" s="227"/>
      <c r="J320" s="228">
        <f>ROUND(I320*H320,2)</f>
        <v>0</v>
      </c>
      <c r="K320" s="224" t="s">
        <v>154</v>
      </c>
      <c r="L320" s="72"/>
      <c r="M320" s="229" t="s">
        <v>21</v>
      </c>
      <c r="N320" s="230" t="s">
        <v>42</v>
      </c>
      <c r="O320" s="47"/>
      <c r="P320" s="231">
        <f>O320*H320</f>
        <v>0</v>
      </c>
      <c r="Q320" s="231">
        <v>0.0030000000000000001</v>
      </c>
      <c r="R320" s="231">
        <f>Q320*H320</f>
        <v>0.043950000000000003</v>
      </c>
      <c r="S320" s="231">
        <v>0</v>
      </c>
      <c r="T320" s="232">
        <f>S320*H320</f>
        <v>0</v>
      </c>
      <c r="AR320" s="24" t="s">
        <v>256</v>
      </c>
      <c r="AT320" s="24" t="s">
        <v>151</v>
      </c>
      <c r="AU320" s="24" t="s">
        <v>81</v>
      </c>
      <c r="AY320" s="24" t="s">
        <v>148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24" t="s">
        <v>79</v>
      </c>
      <c r="BK320" s="233">
        <f>ROUND(I320*H320,2)</f>
        <v>0</v>
      </c>
      <c r="BL320" s="24" t="s">
        <v>256</v>
      </c>
      <c r="BM320" s="24" t="s">
        <v>542</v>
      </c>
    </row>
    <row r="321" s="12" customFormat="1">
      <c r="B321" s="245"/>
      <c r="C321" s="246"/>
      <c r="D321" s="236" t="s">
        <v>157</v>
      </c>
      <c r="E321" s="247" t="s">
        <v>21</v>
      </c>
      <c r="F321" s="248" t="s">
        <v>543</v>
      </c>
      <c r="G321" s="246"/>
      <c r="H321" s="249">
        <v>12.5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AT321" s="255" t="s">
        <v>157</v>
      </c>
      <c r="AU321" s="255" t="s">
        <v>81</v>
      </c>
      <c r="AV321" s="12" t="s">
        <v>81</v>
      </c>
      <c r="AW321" s="12" t="s">
        <v>34</v>
      </c>
      <c r="AX321" s="12" t="s">
        <v>71</v>
      </c>
      <c r="AY321" s="255" t="s">
        <v>148</v>
      </c>
    </row>
    <row r="322" s="12" customFormat="1">
      <c r="B322" s="245"/>
      <c r="C322" s="246"/>
      <c r="D322" s="236" t="s">
        <v>157</v>
      </c>
      <c r="E322" s="247" t="s">
        <v>21</v>
      </c>
      <c r="F322" s="248" t="s">
        <v>544</v>
      </c>
      <c r="G322" s="246"/>
      <c r="H322" s="249">
        <v>2.1499999999999999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AT322" s="255" t="s">
        <v>157</v>
      </c>
      <c r="AU322" s="255" t="s">
        <v>81</v>
      </c>
      <c r="AV322" s="12" t="s">
        <v>81</v>
      </c>
      <c r="AW322" s="12" t="s">
        <v>34</v>
      </c>
      <c r="AX322" s="12" t="s">
        <v>71</v>
      </c>
      <c r="AY322" s="255" t="s">
        <v>148</v>
      </c>
    </row>
    <row r="323" s="13" customFormat="1">
      <c r="B323" s="256"/>
      <c r="C323" s="257"/>
      <c r="D323" s="236" t="s">
        <v>157</v>
      </c>
      <c r="E323" s="258" t="s">
        <v>21</v>
      </c>
      <c r="F323" s="259" t="s">
        <v>173</v>
      </c>
      <c r="G323" s="257"/>
      <c r="H323" s="260">
        <v>14.65</v>
      </c>
      <c r="I323" s="261"/>
      <c r="J323" s="257"/>
      <c r="K323" s="257"/>
      <c r="L323" s="262"/>
      <c r="M323" s="263"/>
      <c r="N323" s="264"/>
      <c r="O323" s="264"/>
      <c r="P323" s="264"/>
      <c r="Q323" s="264"/>
      <c r="R323" s="264"/>
      <c r="S323" s="264"/>
      <c r="T323" s="265"/>
      <c r="AT323" s="266" t="s">
        <v>157</v>
      </c>
      <c r="AU323" s="266" t="s">
        <v>81</v>
      </c>
      <c r="AV323" s="13" t="s">
        <v>155</v>
      </c>
      <c r="AW323" s="13" t="s">
        <v>34</v>
      </c>
      <c r="AX323" s="13" t="s">
        <v>79</v>
      </c>
      <c r="AY323" s="266" t="s">
        <v>148</v>
      </c>
    </row>
    <row r="324" s="1" customFormat="1" ht="25.5" customHeight="1">
      <c r="B324" s="46"/>
      <c r="C324" s="222" t="s">
        <v>545</v>
      </c>
      <c r="D324" s="222" t="s">
        <v>151</v>
      </c>
      <c r="E324" s="223" t="s">
        <v>546</v>
      </c>
      <c r="F324" s="224" t="s">
        <v>547</v>
      </c>
      <c r="G324" s="225" t="s">
        <v>162</v>
      </c>
      <c r="H324" s="226">
        <v>10.4</v>
      </c>
      <c r="I324" s="227"/>
      <c r="J324" s="228">
        <f>ROUND(I324*H324,2)</f>
        <v>0</v>
      </c>
      <c r="K324" s="224" t="s">
        <v>21</v>
      </c>
      <c r="L324" s="72"/>
      <c r="M324" s="229" t="s">
        <v>21</v>
      </c>
      <c r="N324" s="230" t="s">
        <v>42</v>
      </c>
      <c r="O324" s="47"/>
      <c r="P324" s="231">
        <f>O324*H324</f>
        <v>0</v>
      </c>
      <c r="Q324" s="231">
        <v>0.0044799999999999996</v>
      </c>
      <c r="R324" s="231">
        <f>Q324*H324</f>
        <v>0.046591999999999995</v>
      </c>
      <c r="S324" s="231">
        <v>0</v>
      </c>
      <c r="T324" s="232">
        <f>S324*H324</f>
        <v>0</v>
      </c>
      <c r="AR324" s="24" t="s">
        <v>256</v>
      </c>
      <c r="AT324" s="24" t="s">
        <v>151</v>
      </c>
      <c r="AU324" s="24" t="s">
        <v>81</v>
      </c>
      <c r="AY324" s="24" t="s">
        <v>148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24" t="s">
        <v>79</v>
      </c>
      <c r="BK324" s="233">
        <f>ROUND(I324*H324,2)</f>
        <v>0</v>
      </c>
      <c r="BL324" s="24" t="s">
        <v>256</v>
      </c>
      <c r="BM324" s="24" t="s">
        <v>548</v>
      </c>
    </row>
    <row r="325" s="12" customFormat="1">
      <c r="B325" s="245"/>
      <c r="C325" s="246"/>
      <c r="D325" s="236" t="s">
        <v>157</v>
      </c>
      <c r="E325" s="247" t="s">
        <v>21</v>
      </c>
      <c r="F325" s="248" t="s">
        <v>549</v>
      </c>
      <c r="G325" s="246"/>
      <c r="H325" s="249">
        <v>10.4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AT325" s="255" t="s">
        <v>157</v>
      </c>
      <c r="AU325" s="255" t="s">
        <v>81</v>
      </c>
      <c r="AV325" s="12" t="s">
        <v>81</v>
      </c>
      <c r="AW325" s="12" t="s">
        <v>34</v>
      </c>
      <c r="AX325" s="12" t="s">
        <v>79</v>
      </c>
      <c r="AY325" s="255" t="s">
        <v>148</v>
      </c>
    </row>
    <row r="326" s="1" customFormat="1" ht="16.5" customHeight="1">
      <c r="B326" s="46"/>
      <c r="C326" s="222" t="s">
        <v>550</v>
      </c>
      <c r="D326" s="222" t="s">
        <v>151</v>
      </c>
      <c r="E326" s="223" t="s">
        <v>551</v>
      </c>
      <c r="F326" s="224" t="s">
        <v>552</v>
      </c>
      <c r="G326" s="225" t="s">
        <v>162</v>
      </c>
      <c r="H326" s="226">
        <v>2</v>
      </c>
      <c r="I326" s="227"/>
      <c r="J326" s="228">
        <f>ROUND(I326*H326,2)</f>
        <v>0</v>
      </c>
      <c r="K326" s="224" t="s">
        <v>21</v>
      </c>
      <c r="L326" s="72"/>
      <c r="M326" s="229" t="s">
        <v>21</v>
      </c>
      <c r="N326" s="230" t="s">
        <v>42</v>
      </c>
      <c r="O326" s="47"/>
      <c r="P326" s="231">
        <f>O326*H326</f>
        <v>0</v>
      </c>
      <c r="Q326" s="231">
        <v>0.0015900000000000001</v>
      </c>
      <c r="R326" s="231">
        <f>Q326*H326</f>
        <v>0.0031800000000000001</v>
      </c>
      <c r="S326" s="231">
        <v>0</v>
      </c>
      <c r="T326" s="232">
        <f>S326*H326</f>
        <v>0</v>
      </c>
      <c r="AR326" s="24" t="s">
        <v>256</v>
      </c>
      <c r="AT326" s="24" t="s">
        <v>151</v>
      </c>
      <c r="AU326" s="24" t="s">
        <v>81</v>
      </c>
      <c r="AY326" s="24" t="s">
        <v>148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24" t="s">
        <v>79</v>
      </c>
      <c r="BK326" s="233">
        <f>ROUND(I326*H326,2)</f>
        <v>0</v>
      </c>
      <c r="BL326" s="24" t="s">
        <v>256</v>
      </c>
      <c r="BM326" s="24" t="s">
        <v>553</v>
      </c>
    </row>
    <row r="327" s="12" customFormat="1">
      <c r="B327" s="245"/>
      <c r="C327" s="246"/>
      <c r="D327" s="236" t="s">
        <v>157</v>
      </c>
      <c r="E327" s="247" t="s">
        <v>21</v>
      </c>
      <c r="F327" s="248" t="s">
        <v>554</v>
      </c>
      <c r="G327" s="246"/>
      <c r="H327" s="249">
        <v>2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AT327" s="255" t="s">
        <v>157</v>
      </c>
      <c r="AU327" s="255" t="s">
        <v>81</v>
      </c>
      <c r="AV327" s="12" t="s">
        <v>81</v>
      </c>
      <c r="AW327" s="12" t="s">
        <v>34</v>
      </c>
      <c r="AX327" s="12" t="s">
        <v>79</v>
      </c>
      <c r="AY327" s="255" t="s">
        <v>148</v>
      </c>
    </row>
    <row r="328" s="1" customFormat="1" ht="25.5" customHeight="1">
      <c r="B328" s="46"/>
      <c r="C328" s="222" t="s">
        <v>555</v>
      </c>
      <c r="D328" s="222" t="s">
        <v>151</v>
      </c>
      <c r="E328" s="223" t="s">
        <v>556</v>
      </c>
      <c r="F328" s="224" t="s">
        <v>557</v>
      </c>
      <c r="G328" s="225" t="s">
        <v>162</v>
      </c>
      <c r="H328" s="226">
        <v>10.4</v>
      </c>
      <c r="I328" s="227"/>
      <c r="J328" s="228">
        <f>ROUND(I328*H328,2)</f>
        <v>0</v>
      </c>
      <c r="K328" s="224" t="s">
        <v>154</v>
      </c>
      <c r="L328" s="72"/>
      <c r="M328" s="229" t="s">
        <v>21</v>
      </c>
      <c r="N328" s="230" t="s">
        <v>42</v>
      </c>
      <c r="O328" s="47"/>
      <c r="P328" s="231">
        <f>O328*H328</f>
        <v>0</v>
      </c>
      <c r="Q328" s="231">
        <v>0.00076999999999999996</v>
      </c>
      <c r="R328" s="231">
        <f>Q328*H328</f>
        <v>0.0080079999999999995</v>
      </c>
      <c r="S328" s="231">
        <v>0</v>
      </c>
      <c r="T328" s="232">
        <f>S328*H328</f>
        <v>0</v>
      </c>
      <c r="AR328" s="24" t="s">
        <v>256</v>
      </c>
      <c r="AT328" s="24" t="s">
        <v>151</v>
      </c>
      <c r="AU328" s="24" t="s">
        <v>81</v>
      </c>
      <c r="AY328" s="24" t="s">
        <v>148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24" t="s">
        <v>79</v>
      </c>
      <c r="BK328" s="233">
        <f>ROUND(I328*H328,2)</f>
        <v>0</v>
      </c>
      <c r="BL328" s="24" t="s">
        <v>256</v>
      </c>
      <c r="BM328" s="24" t="s">
        <v>558</v>
      </c>
    </row>
    <row r="329" s="12" customFormat="1">
      <c r="B329" s="245"/>
      <c r="C329" s="246"/>
      <c r="D329" s="236" t="s">
        <v>157</v>
      </c>
      <c r="E329" s="247" t="s">
        <v>21</v>
      </c>
      <c r="F329" s="248" t="s">
        <v>559</v>
      </c>
      <c r="G329" s="246"/>
      <c r="H329" s="249">
        <v>10.4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AT329" s="255" t="s">
        <v>157</v>
      </c>
      <c r="AU329" s="255" t="s">
        <v>81</v>
      </c>
      <c r="AV329" s="12" t="s">
        <v>81</v>
      </c>
      <c r="AW329" s="12" t="s">
        <v>34</v>
      </c>
      <c r="AX329" s="12" t="s">
        <v>79</v>
      </c>
      <c r="AY329" s="255" t="s">
        <v>148</v>
      </c>
    </row>
    <row r="330" s="1" customFormat="1" ht="25.5" customHeight="1">
      <c r="B330" s="46"/>
      <c r="C330" s="222" t="s">
        <v>560</v>
      </c>
      <c r="D330" s="222" t="s">
        <v>151</v>
      </c>
      <c r="E330" s="223" t="s">
        <v>561</v>
      </c>
      <c r="F330" s="224" t="s">
        <v>562</v>
      </c>
      <c r="G330" s="225" t="s">
        <v>162</v>
      </c>
      <c r="H330" s="226">
        <v>60</v>
      </c>
      <c r="I330" s="227"/>
      <c r="J330" s="228">
        <f>ROUND(I330*H330,2)</f>
        <v>0</v>
      </c>
      <c r="K330" s="224" t="s">
        <v>21</v>
      </c>
      <c r="L330" s="72"/>
      <c r="M330" s="229" t="s">
        <v>21</v>
      </c>
      <c r="N330" s="230" t="s">
        <v>42</v>
      </c>
      <c r="O330" s="47"/>
      <c r="P330" s="231">
        <f>O330*H330</f>
        <v>0</v>
      </c>
      <c r="Q330" s="231">
        <v>0.0028600000000000001</v>
      </c>
      <c r="R330" s="231">
        <f>Q330*H330</f>
        <v>0.1716</v>
      </c>
      <c r="S330" s="231">
        <v>0</v>
      </c>
      <c r="T330" s="232">
        <f>S330*H330</f>
        <v>0</v>
      </c>
      <c r="AR330" s="24" t="s">
        <v>256</v>
      </c>
      <c r="AT330" s="24" t="s">
        <v>151</v>
      </c>
      <c r="AU330" s="24" t="s">
        <v>81</v>
      </c>
      <c r="AY330" s="24" t="s">
        <v>148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24" t="s">
        <v>79</v>
      </c>
      <c r="BK330" s="233">
        <f>ROUND(I330*H330,2)</f>
        <v>0</v>
      </c>
      <c r="BL330" s="24" t="s">
        <v>256</v>
      </c>
      <c r="BM330" s="24" t="s">
        <v>563</v>
      </c>
    </row>
    <row r="331" s="12" customFormat="1">
      <c r="B331" s="245"/>
      <c r="C331" s="246"/>
      <c r="D331" s="236" t="s">
        <v>157</v>
      </c>
      <c r="E331" s="247" t="s">
        <v>21</v>
      </c>
      <c r="F331" s="248" t="s">
        <v>564</v>
      </c>
      <c r="G331" s="246"/>
      <c r="H331" s="249">
        <v>60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AT331" s="255" t="s">
        <v>157</v>
      </c>
      <c r="AU331" s="255" t="s">
        <v>81</v>
      </c>
      <c r="AV331" s="12" t="s">
        <v>81</v>
      </c>
      <c r="AW331" s="12" t="s">
        <v>34</v>
      </c>
      <c r="AX331" s="12" t="s">
        <v>79</v>
      </c>
      <c r="AY331" s="255" t="s">
        <v>148</v>
      </c>
    </row>
    <row r="332" s="1" customFormat="1" ht="25.5" customHeight="1">
      <c r="B332" s="46"/>
      <c r="C332" s="222" t="s">
        <v>565</v>
      </c>
      <c r="D332" s="222" t="s">
        <v>151</v>
      </c>
      <c r="E332" s="223" t="s">
        <v>566</v>
      </c>
      <c r="F332" s="224" t="s">
        <v>567</v>
      </c>
      <c r="G332" s="225" t="s">
        <v>162</v>
      </c>
      <c r="H332" s="226">
        <v>27.899999999999999</v>
      </c>
      <c r="I332" s="227"/>
      <c r="J332" s="228">
        <f>ROUND(I332*H332,2)</f>
        <v>0</v>
      </c>
      <c r="K332" s="224" t="s">
        <v>154</v>
      </c>
      <c r="L332" s="72"/>
      <c r="M332" s="229" t="s">
        <v>21</v>
      </c>
      <c r="N332" s="230" t="s">
        <v>42</v>
      </c>
      <c r="O332" s="47"/>
      <c r="P332" s="231">
        <f>O332*H332</f>
        <v>0</v>
      </c>
      <c r="Q332" s="231">
        <v>0.0023600000000000001</v>
      </c>
      <c r="R332" s="231">
        <f>Q332*H332</f>
        <v>0.065844</v>
      </c>
      <c r="S332" s="231">
        <v>0</v>
      </c>
      <c r="T332" s="232">
        <f>S332*H332</f>
        <v>0</v>
      </c>
      <c r="AR332" s="24" t="s">
        <v>256</v>
      </c>
      <c r="AT332" s="24" t="s">
        <v>151</v>
      </c>
      <c r="AU332" s="24" t="s">
        <v>81</v>
      </c>
      <c r="AY332" s="24" t="s">
        <v>148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24" t="s">
        <v>79</v>
      </c>
      <c r="BK332" s="233">
        <f>ROUND(I332*H332,2)</f>
        <v>0</v>
      </c>
      <c r="BL332" s="24" t="s">
        <v>256</v>
      </c>
      <c r="BM332" s="24" t="s">
        <v>568</v>
      </c>
    </row>
    <row r="333" s="12" customFormat="1">
      <c r="B333" s="245"/>
      <c r="C333" s="246"/>
      <c r="D333" s="236" t="s">
        <v>157</v>
      </c>
      <c r="E333" s="247" t="s">
        <v>21</v>
      </c>
      <c r="F333" s="248" t="s">
        <v>569</v>
      </c>
      <c r="G333" s="246"/>
      <c r="H333" s="249">
        <v>23.399999999999999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AT333" s="255" t="s">
        <v>157</v>
      </c>
      <c r="AU333" s="255" t="s">
        <v>81</v>
      </c>
      <c r="AV333" s="12" t="s">
        <v>81</v>
      </c>
      <c r="AW333" s="12" t="s">
        <v>34</v>
      </c>
      <c r="AX333" s="12" t="s">
        <v>71</v>
      </c>
      <c r="AY333" s="255" t="s">
        <v>148</v>
      </c>
    </row>
    <row r="334" s="12" customFormat="1">
      <c r="B334" s="245"/>
      <c r="C334" s="246"/>
      <c r="D334" s="236" t="s">
        <v>157</v>
      </c>
      <c r="E334" s="247" t="s">
        <v>21</v>
      </c>
      <c r="F334" s="248" t="s">
        <v>570</v>
      </c>
      <c r="G334" s="246"/>
      <c r="H334" s="249">
        <v>4.5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AT334" s="255" t="s">
        <v>157</v>
      </c>
      <c r="AU334" s="255" t="s">
        <v>81</v>
      </c>
      <c r="AV334" s="12" t="s">
        <v>81</v>
      </c>
      <c r="AW334" s="12" t="s">
        <v>34</v>
      </c>
      <c r="AX334" s="12" t="s">
        <v>71</v>
      </c>
      <c r="AY334" s="255" t="s">
        <v>148</v>
      </c>
    </row>
    <row r="335" s="13" customFormat="1">
      <c r="B335" s="256"/>
      <c r="C335" s="257"/>
      <c r="D335" s="236" t="s">
        <v>157</v>
      </c>
      <c r="E335" s="258" t="s">
        <v>21</v>
      </c>
      <c r="F335" s="259" t="s">
        <v>173</v>
      </c>
      <c r="G335" s="257"/>
      <c r="H335" s="260">
        <v>27.899999999999999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AT335" s="266" t="s">
        <v>157</v>
      </c>
      <c r="AU335" s="266" t="s">
        <v>81</v>
      </c>
      <c r="AV335" s="13" t="s">
        <v>155</v>
      </c>
      <c r="AW335" s="13" t="s">
        <v>34</v>
      </c>
      <c r="AX335" s="13" t="s">
        <v>79</v>
      </c>
      <c r="AY335" s="266" t="s">
        <v>148</v>
      </c>
    </row>
    <row r="336" s="1" customFormat="1" ht="25.5" customHeight="1">
      <c r="B336" s="46"/>
      <c r="C336" s="222" t="s">
        <v>571</v>
      </c>
      <c r="D336" s="222" t="s">
        <v>151</v>
      </c>
      <c r="E336" s="223" t="s">
        <v>572</v>
      </c>
      <c r="F336" s="224" t="s">
        <v>573</v>
      </c>
      <c r="G336" s="225" t="s">
        <v>162</v>
      </c>
      <c r="H336" s="226">
        <v>39.299999999999997</v>
      </c>
      <c r="I336" s="227"/>
      <c r="J336" s="228">
        <f>ROUND(I336*H336,2)</f>
        <v>0</v>
      </c>
      <c r="K336" s="224" t="s">
        <v>154</v>
      </c>
      <c r="L336" s="72"/>
      <c r="M336" s="229" t="s">
        <v>21</v>
      </c>
      <c r="N336" s="230" t="s">
        <v>42</v>
      </c>
      <c r="O336" s="47"/>
      <c r="P336" s="231">
        <f>O336*H336</f>
        <v>0</v>
      </c>
      <c r="Q336" s="231">
        <v>0.00231</v>
      </c>
      <c r="R336" s="231">
        <f>Q336*H336</f>
        <v>0.090782999999999989</v>
      </c>
      <c r="S336" s="231">
        <v>0</v>
      </c>
      <c r="T336" s="232">
        <f>S336*H336</f>
        <v>0</v>
      </c>
      <c r="AR336" s="24" t="s">
        <v>256</v>
      </c>
      <c r="AT336" s="24" t="s">
        <v>151</v>
      </c>
      <c r="AU336" s="24" t="s">
        <v>81</v>
      </c>
      <c r="AY336" s="24" t="s">
        <v>148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24" t="s">
        <v>79</v>
      </c>
      <c r="BK336" s="233">
        <f>ROUND(I336*H336,2)</f>
        <v>0</v>
      </c>
      <c r="BL336" s="24" t="s">
        <v>256</v>
      </c>
      <c r="BM336" s="24" t="s">
        <v>574</v>
      </c>
    </row>
    <row r="337" s="11" customFormat="1">
      <c r="B337" s="234"/>
      <c r="C337" s="235"/>
      <c r="D337" s="236" t="s">
        <v>157</v>
      </c>
      <c r="E337" s="237" t="s">
        <v>21</v>
      </c>
      <c r="F337" s="238" t="s">
        <v>575</v>
      </c>
      <c r="G337" s="235"/>
      <c r="H337" s="237" t="s">
        <v>21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AT337" s="244" t="s">
        <v>157</v>
      </c>
      <c r="AU337" s="244" t="s">
        <v>81</v>
      </c>
      <c r="AV337" s="11" t="s">
        <v>79</v>
      </c>
      <c r="AW337" s="11" t="s">
        <v>34</v>
      </c>
      <c r="AX337" s="11" t="s">
        <v>71</v>
      </c>
      <c r="AY337" s="244" t="s">
        <v>148</v>
      </c>
    </row>
    <row r="338" s="12" customFormat="1">
      <c r="B338" s="245"/>
      <c r="C338" s="246"/>
      <c r="D338" s="236" t="s">
        <v>157</v>
      </c>
      <c r="E338" s="247" t="s">
        <v>21</v>
      </c>
      <c r="F338" s="248" t="s">
        <v>576</v>
      </c>
      <c r="G338" s="246"/>
      <c r="H338" s="249">
        <v>39.299999999999997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AT338" s="255" t="s">
        <v>157</v>
      </c>
      <c r="AU338" s="255" t="s">
        <v>81</v>
      </c>
      <c r="AV338" s="12" t="s">
        <v>81</v>
      </c>
      <c r="AW338" s="12" t="s">
        <v>34</v>
      </c>
      <c r="AX338" s="12" t="s">
        <v>79</v>
      </c>
      <c r="AY338" s="255" t="s">
        <v>148</v>
      </c>
    </row>
    <row r="339" s="1" customFormat="1" ht="38.25" customHeight="1">
      <c r="B339" s="46"/>
      <c r="C339" s="222" t="s">
        <v>577</v>
      </c>
      <c r="D339" s="222" t="s">
        <v>151</v>
      </c>
      <c r="E339" s="223" t="s">
        <v>578</v>
      </c>
      <c r="F339" s="224" t="s">
        <v>579</v>
      </c>
      <c r="G339" s="225" t="s">
        <v>265</v>
      </c>
      <c r="H339" s="226">
        <v>0.52000000000000002</v>
      </c>
      <c r="I339" s="227"/>
      <c r="J339" s="228">
        <f>ROUND(I339*H339,2)</f>
        <v>0</v>
      </c>
      <c r="K339" s="224" t="s">
        <v>154</v>
      </c>
      <c r="L339" s="72"/>
      <c r="M339" s="229" t="s">
        <v>21</v>
      </c>
      <c r="N339" s="230" t="s">
        <v>42</v>
      </c>
      <c r="O339" s="47"/>
      <c r="P339" s="231">
        <f>O339*H339</f>
        <v>0</v>
      </c>
      <c r="Q339" s="231">
        <v>0</v>
      </c>
      <c r="R339" s="231">
        <f>Q339*H339</f>
        <v>0</v>
      </c>
      <c r="S339" s="231">
        <v>0</v>
      </c>
      <c r="T339" s="232">
        <f>S339*H339</f>
        <v>0</v>
      </c>
      <c r="AR339" s="24" t="s">
        <v>256</v>
      </c>
      <c r="AT339" s="24" t="s">
        <v>151</v>
      </c>
      <c r="AU339" s="24" t="s">
        <v>81</v>
      </c>
      <c r="AY339" s="24" t="s">
        <v>148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24" t="s">
        <v>79</v>
      </c>
      <c r="BK339" s="233">
        <f>ROUND(I339*H339,2)</f>
        <v>0</v>
      </c>
      <c r="BL339" s="24" t="s">
        <v>256</v>
      </c>
      <c r="BM339" s="24" t="s">
        <v>580</v>
      </c>
    </row>
    <row r="340" s="10" customFormat="1" ht="29.88" customHeight="1">
      <c r="B340" s="206"/>
      <c r="C340" s="207"/>
      <c r="D340" s="208" t="s">
        <v>70</v>
      </c>
      <c r="E340" s="220" t="s">
        <v>581</v>
      </c>
      <c r="F340" s="220" t="s">
        <v>582</v>
      </c>
      <c r="G340" s="207"/>
      <c r="H340" s="207"/>
      <c r="I340" s="210"/>
      <c r="J340" s="221">
        <f>BK340</f>
        <v>0</v>
      </c>
      <c r="K340" s="207"/>
      <c r="L340" s="212"/>
      <c r="M340" s="213"/>
      <c r="N340" s="214"/>
      <c r="O340" s="214"/>
      <c r="P340" s="215">
        <f>SUM(P341:P351)</f>
        <v>0</v>
      </c>
      <c r="Q340" s="214"/>
      <c r="R340" s="215">
        <f>SUM(R341:R351)</f>
        <v>0</v>
      </c>
      <c r="S340" s="214"/>
      <c r="T340" s="216">
        <f>SUM(T341:T351)</f>
        <v>0</v>
      </c>
      <c r="AR340" s="217" t="s">
        <v>81</v>
      </c>
      <c r="AT340" s="218" t="s">
        <v>70</v>
      </c>
      <c r="AU340" s="218" t="s">
        <v>79</v>
      </c>
      <c r="AY340" s="217" t="s">
        <v>148</v>
      </c>
      <c r="BK340" s="219">
        <f>SUM(BK341:BK351)</f>
        <v>0</v>
      </c>
    </row>
    <row r="341" s="1" customFormat="1" ht="16.5" customHeight="1">
      <c r="B341" s="46"/>
      <c r="C341" s="222" t="s">
        <v>583</v>
      </c>
      <c r="D341" s="222" t="s">
        <v>151</v>
      </c>
      <c r="E341" s="223" t="s">
        <v>584</v>
      </c>
      <c r="F341" s="224" t="s">
        <v>585</v>
      </c>
      <c r="G341" s="225" t="s">
        <v>469</v>
      </c>
      <c r="H341" s="226">
        <v>1</v>
      </c>
      <c r="I341" s="227"/>
      <c r="J341" s="228">
        <f>ROUND(I341*H341,2)</f>
        <v>0</v>
      </c>
      <c r="K341" s="224" t="s">
        <v>21</v>
      </c>
      <c r="L341" s="72"/>
      <c r="M341" s="229" t="s">
        <v>21</v>
      </c>
      <c r="N341" s="230" t="s">
        <v>42</v>
      </c>
      <c r="O341" s="47"/>
      <c r="P341" s="231">
        <f>O341*H341</f>
        <v>0</v>
      </c>
      <c r="Q341" s="231">
        <v>0</v>
      </c>
      <c r="R341" s="231">
        <f>Q341*H341</f>
        <v>0</v>
      </c>
      <c r="S341" s="231">
        <v>0</v>
      </c>
      <c r="T341" s="232">
        <f>S341*H341</f>
        <v>0</v>
      </c>
      <c r="AR341" s="24" t="s">
        <v>256</v>
      </c>
      <c r="AT341" s="24" t="s">
        <v>151</v>
      </c>
      <c r="AU341" s="24" t="s">
        <v>81</v>
      </c>
      <c r="AY341" s="24" t="s">
        <v>148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24" t="s">
        <v>79</v>
      </c>
      <c r="BK341" s="233">
        <f>ROUND(I341*H341,2)</f>
        <v>0</v>
      </c>
      <c r="BL341" s="24" t="s">
        <v>256</v>
      </c>
      <c r="BM341" s="24" t="s">
        <v>586</v>
      </c>
    </row>
    <row r="342" s="11" customFormat="1">
      <c r="B342" s="234"/>
      <c r="C342" s="235"/>
      <c r="D342" s="236" t="s">
        <v>157</v>
      </c>
      <c r="E342" s="237" t="s">
        <v>21</v>
      </c>
      <c r="F342" s="238" t="s">
        <v>186</v>
      </c>
      <c r="G342" s="235"/>
      <c r="H342" s="237" t="s">
        <v>21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AT342" s="244" t="s">
        <v>157</v>
      </c>
      <c r="AU342" s="244" t="s">
        <v>81</v>
      </c>
      <c r="AV342" s="11" t="s">
        <v>79</v>
      </c>
      <c r="AW342" s="11" t="s">
        <v>34</v>
      </c>
      <c r="AX342" s="11" t="s">
        <v>71</v>
      </c>
      <c r="AY342" s="244" t="s">
        <v>148</v>
      </c>
    </row>
    <row r="343" s="11" customFormat="1">
      <c r="B343" s="234"/>
      <c r="C343" s="235"/>
      <c r="D343" s="236" t="s">
        <v>157</v>
      </c>
      <c r="E343" s="237" t="s">
        <v>21</v>
      </c>
      <c r="F343" s="238" t="s">
        <v>587</v>
      </c>
      <c r="G343" s="235"/>
      <c r="H343" s="237" t="s">
        <v>21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AT343" s="244" t="s">
        <v>157</v>
      </c>
      <c r="AU343" s="244" t="s">
        <v>81</v>
      </c>
      <c r="AV343" s="11" t="s">
        <v>79</v>
      </c>
      <c r="AW343" s="11" t="s">
        <v>34</v>
      </c>
      <c r="AX343" s="11" t="s">
        <v>71</v>
      </c>
      <c r="AY343" s="244" t="s">
        <v>148</v>
      </c>
    </row>
    <row r="344" s="11" customFormat="1">
      <c r="B344" s="234"/>
      <c r="C344" s="235"/>
      <c r="D344" s="236" t="s">
        <v>157</v>
      </c>
      <c r="E344" s="237" t="s">
        <v>21</v>
      </c>
      <c r="F344" s="238" t="s">
        <v>588</v>
      </c>
      <c r="G344" s="235"/>
      <c r="H344" s="237" t="s">
        <v>21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AT344" s="244" t="s">
        <v>157</v>
      </c>
      <c r="AU344" s="244" t="s">
        <v>81</v>
      </c>
      <c r="AV344" s="11" t="s">
        <v>79</v>
      </c>
      <c r="AW344" s="11" t="s">
        <v>34</v>
      </c>
      <c r="AX344" s="11" t="s">
        <v>71</v>
      </c>
      <c r="AY344" s="244" t="s">
        <v>148</v>
      </c>
    </row>
    <row r="345" s="11" customFormat="1">
      <c r="B345" s="234"/>
      <c r="C345" s="235"/>
      <c r="D345" s="236" t="s">
        <v>157</v>
      </c>
      <c r="E345" s="237" t="s">
        <v>21</v>
      </c>
      <c r="F345" s="238" t="s">
        <v>589</v>
      </c>
      <c r="G345" s="235"/>
      <c r="H345" s="237" t="s">
        <v>21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AT345" s="244" t="s">
        <v>157</v>
      </c>
      <c r="AU345" s="244" t="s">
        <v>81</v>
      </c>
      <c r="AV345" s="11" t="s">
        <v>79</v>
      </c>
      <c r="AW345" s="11" t="s">
        <v>34</v>
      </c>
      <c r="AX345" s="11" t="s">
        <v>71</v>
      </c>
      <c r="AY345" s="244" t="s">
        <v>148</v>
      </c>
    </row>
    <row r="346" s="11" customFormat="1">
      <c r="B346" s="234"/>
      <c r="C346" s="235"/>
      <c r="D346" s="236" t="s">
        <v>157</v>
      </c>
      <c r="E346" s="237" t="s">
        <v>21</v>
      </c>
      <c r="F346" s="238" t="s">
        <v>590</v>
      </c>
      <c r="G346" s="235"/>
      <c r="H346" s="237" t="s">
        <v>21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AT346" s="244" t="s">
        <v>157</v>
      </c>
      <c r="AU346" s="244" t="s">
        <v>81</v>
      </c>
      <c r="AV346" s="11" t="s">
        <v>79</v>
      </c>
      <c r="AW346" s="11" t="s">
        <v>34</v>
      </c>
      <c r="AX346" s="11" t="s">
        <v>71</v>
      </c>
      <c r="AY346" s="244" t="s">
        <v>148</v>
      </c>
    </row>
    <row r="347" s="11" customFormat="1">
      <c r="B347" s="234"/>
      <c r="C347" s="235"/>
      <c r="D347" s="236" t="s">
        <v>157</v>
      </c>
      <c r="E347" s="237" t="s">
        <v>21</v>
      </c>
      <c r="F347" s="238" t="s">
        <v>591</v>
      </c>
      <c r="G347" s="235"/>
      <c r="H347" s="237" t="s">
        <v>21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AT347" s="244" t="s">
        <v>157</v>
      </c>
      <c r="AU347" s="244" t="s">
        <v>81</v>
      </c>
      <c r="AV347" s="11" t="s">
        <v>79</v>
      </c>
      <c r="AW347" s="11" t="s">
        <v>34</v>
      </c>
      <c r="AX347" s="11" t="s">
        <v>71</v>
      </c>
      <c r="AY347" s="244" t="s">
        <v>148</v>
      </c>
    </row>
    <row r="348" s="11" customFormat="1">
      <c r="B348" s="234"/>
      <c r="C348" s="235"/>
      <c r="D348" s="236" t="s">
        <v>157</v>
      </c>
      <c r="E348" s="237" t="s">
        <v>21</v>
      </c>
      <c r="F348" s="238" t="s">
        <v>592</v>
      </c>
      <c r="G348" s="235"/>
      <c r="H348" s="237" t="s">
        <v>21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AT348" s="244" t="s">
        <v>157</v>
      </c>
      <c r="AU348" s="244" t="s">
        <v>81</v>
      </c>
      <c r="AV348" s="11" t="s">
        <v>79</v>
      </c>
      <c r="AW348" s="11" t="s">
        <v>34</v>
      </c>
      <c r="AX348" s="11" t="s">
        <v>71</v>
      </c>
      <c r="AY348" s="244" t="s">
        <v>148</v>
      </c>
    </row>
    <row r="349" s="11" customFormat="1">
      <c r="B349" s="234"/>
      <c r="C349" s="235"/>
      <c r="D349" s="236" t="s">
        <v>157</v>
      </c>
      <c r="E349" s="237" t="s">
        <v>21</v>
      </c>
      <c r="F349" s="238" t="s">
        <v>593</v>
      </c>
      <c r="G349" s="235"/>
      <c r="H349" s="237" t="s">
        <v>21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AT349" s="244" t="s">
        <v>157</v>
      </c>
      <c r="AU349" s="244" t="s">
        <v>81</v>
      </c>
      <c r="AV349" s="11" t="s">
        <v>79</v>
      </c>
      <c r="AW349" s="11" t="s">
        <v>34</v>
      </c>
      <c r="AX349" s="11" t="s">
        <v>71</v>
      </c>
      <c r="AY349" s="244" t="s">
        <v>148</v>
      </c>
    </row>
    <row r="350" s="11" customFormat="1">
      <c r="B350" s="234"/>
      <c r="C350" s="235"/>
      <c r="D350" s="236" t="s">
        <v>157</v>
      </c>
      <c r="E350" s="237" t="s">
        <v>21</v>
      </c>
      <c r="F350" s="238" t="s">
        <v>594</v>
      </c>
      <c r="G350" s="235"/>
      <c r="H350" s="237" t="s">
        <v>21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AT350" s="244" t="s">
        <v>157</v>
      </c>
      <c r="AU350" s="244" t="s">
        <v>81</v>
      </c>
      <c r="AV350" s="11" t="s">
        <v>79</v>
      </c>
      <c r="AW350" s="11" t="s">
        <v>34</v>
      </c>
      <c r="AX350" s="11" t="s">
        <v>71</v>
      </c>
      <c r="AY350" s="244" t="s">
        <v>148</v>
      </c>
    </row>
    <row r="351" s="12" customFormat="1">
      <c r="B351" s="245"/>
      <c r="C351" s="246"/>
      <c r="D351" s="236" t="s">
        <v>157</v>
      </c>
      <c r="E351" s="247" t="s">
        <v>21</v>
      </c>
      <c r="F351" s="248" t="s">
        <v>79</v>
      </c>
      <c r="G351" s="246"/>
      <c r="H351" s="249">
        <v>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AT351" s="255" t="s">
        <v>157</v>
      </c>
      <c r="AU351" s="255" t="s">
        <v>81</v>
      </c>
      <c r="AV351" s="12" t="s">
        <v>81</v>
      </c>
      <c r="AW351" s="12" t="s">
        <v>34</v>
      </c>
      <c r="AX351" s="12" t="s">
        <v>79</v>
      </c>
      <c r="AY351" s="255" t="s">
        <v>148</v>
      </c>
    </row>
    <row r="352" s="10" customFormat="1" ht="29.88" customHeight="1">
      <c r="B352" s="206"/>
      <c r="C352" s="207"/>
      <c r="D352" s="208" t="s">
        <v>70</v>
      </c>
      <c r="E352" s="220" t="s">
        <v>595</v>
      </c>
      <c r="F352" s="220" t="s">
        <v>596</v>
      </c>
      <c r="G352" s="207"/>
      <c r="H352" s="207"/>
      <c r="I352" s="210"/>
      <c r="J352" s="221">
        <f>BK352</f>
        <v>0</v>
      </c>
      <c r="K352" s="207"/>
      <c r="L352" s="212"/>
      <c r="M352" s="213"/>
      <c r="N352" s="214"/>
      <c r="O352" s="214"/>
      <c r="P352" s="215">
        <f>SUM(P353:P365)</f>
        <v>0</v>
      </c>
      <c r="Q352" s="214"/>
      <c r="R352" s="215">
        <f>SUM(R353:R365)</f>
        <v>0.0012999999999999999</v>
      </c>
      <c r="S352" s="214"/>
      <c r="T352" s="216">
        <f>SUM(T353:T365)</f>
        <v>0</v>
      </c>
      <c r="AR352" s="217" t="s">
        <v>81</v>
      </c>
      <c r="AT352" s="218" t="s">
        <v>70</v>
      </c>
      <c r="AU352" s="218" t="s">
        <v>79</v>
      </c>
      <c r="AY352" s="217" t="s">
        <v>148</v>
      </c>
      <c r="BK352" s="219">
        <f>SUM(BK353:BK365)</f>
        <v>0</v>
      </c>
    </row>
    <row r="353" s="1" customFormat="1" ht="25.5" customHeight="1">
      <c r="B353" s="46"/>
      <c r="C353" s="222" t="s">
        <v>597</v>
      </c>
      <c r="D353" s="222" t="s">
        <v>151</v>
      </c>
      <c r="E353" s="223" t="s">
        <v>598</v>
      </c>
      <c r="F353" s="224" t="s">
        <v>599</v>
      </c>
      <c r="G353" s="225" t="s">
        <v>98</v>
      </c>
      <c r="H353" s="226">
        <v>9.75</v>
      </c>
      <c r="I353" s="227"/>
      <c r="J353" s="228">
        <f>ROUND(I353*H353,2)</f>
        <v>0</v>
      </c>
      <c r="K353" s="224" t="s">
        <v>154</v>
      </c>
      <c r="L353" s="72"/>
      <c r="M353" s="229" t="s">
        <v>21</v>
      </c>
      <c r="N353" s="230" t="s">
        <v>42</v>
      </c>
      <c r="O353" s="47"/>
      <c r="P353" s="231">
        <f>O353*H353</f>
        <v>0</v>
      </c>
      <c r="Q353" s="231">
        <v>0</v>
      </c>
      <c r="R353" s="231">
        <f>Q353*H353</f>
        <v>0</v>
      </c>
      <c r="S353" s="231">
        <v>0</v>
      </c>
      <c r="T353" s="232">
        <f>S353*H353</f>
        <v>0</v>
      </c>
      <c r="AR353" s="24" t="s">
        <v>256</v>
      </c>
      <c r="AT353" s="24" t="s">
        <v>151</v>
      </c>
      <c r="AU353" s="24" t="s">
        <v>81</v>
      </c>
      <c r="AY353" s="24" t="s">
        <v>148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24" t="s">
        <v>79</v>
      </c>
      <c r="BK353" s="233">
        <f>ROUND(I353*H353,2)</f>
        <v>0</v>
      </c>
      <c r="BL353" s="24" t="s">
        <v>256</v>
      </c>
      <c r="BM353" s="24" t="s">
        <v>600</v>
      </c>
    </row>
    <row r="354" s="11" customFormat="1">
      <c r="B354" s="234"/>
      <c r="C354" s="235"/>
      <c r="D354" s="236" t="s">
        <v>157</v>
      </c>
      <c r="E354" s="237" t="s">
        <v>21</v>
      </c>
      <c r="F354" s="238" t="s">
        <v>601</v>
      </c>
      <c r="G354" s="235"/>
      <c r="H354" s="237" t="s">
        <v>21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AT354" s="244" t="s">
        <v>157</v>
      </c>
      <c r="AU354" s="244" t="s">
        <v>81</v>
      </c>
      <c r="AV354" s="11" t="s">
        <v>79</v>
      </c>
      <c r="AW354" s="11" t="s">
        <v>34</v>
      </c>
      <c r="AX354" s="11" t="s">
        <v>71</v>
      </c>
      <c r="AY354" s="244" t="s">
        <v>148</v>
      </c>
    </row>
    <row r="355" s="12" customFormat="1">
      <c r="B355" s="245"/>
      <c r="C355" s="246"/>
      <c r="D355" s="236" t="s">
        <v>157</v>
      </c>
      <c r="E355" s="247" t="s">
        <v>21</v>
      </c>
      <c r="F355" s="248" t="s">
        <v>602</v>
      </c>
      <c r="G355" s="246"/>
      <c r="H355" s="249">
        <v>9.75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AT355" s="255" t="s">
        <v>157</v>
      </c>
      <c r="AU355" s="255" t="s">
        <v>81</v>
      </c>
      <c r="AV355" s="12" t="s">
        <v>81</v>
      </c>
      <c r="AW355" s="12" t="s">
        <v>34</v>
      </c>
      <c r="AX355" s="12" t="s">
        <v>79</v>
      </c>
      <c r="AY355" s="255" t="s">
        <v>148</v>
      </c>
    </row>
    <row r="356" s="1" customFormat="1" ht="16.5" customHeight="1">
      <c r="B356" s="46"/>
      <c r="C356" s="269" t="s">
        <v>603</v>
      </c>
      <c r="D356" s="269" t="s">
        <v>321</v>
      </c>
      <c r="E356" s="270" t="s">
        <v>604</v>
      </c>
      <c r="F356" s="271" t="s">
        <v>605</v>
      </c>
      <c r="G356" s="272" t="s">
        <v>98</v>
      </c>
      <c r="H356" s="273">
        <v>10.238</v>
      </c>
      <c r="I356" s="274"/>
      <c r="J356" s="275">
        <f>ROUND(I356*H356,2)</f>
        <v>0</v>
      </c>
      <c r="K356" s="271" t="s">
        <v>154</v>
      </c>
      <c r="L356" s="276"/>
      <c r="M356" s="277" t="s">
        <v>21</v>
      </c>
      <c r="N356" s="278" t="s">
        <v>42</v>
      </c>
      <c r="O356" s="47"/>
      <c r="P356" s="231">
        <f>O356*H356</f>
        <v>0</v>
      </c>
      <c r="Q356" s="231">
        <v>0</v>
      </c>
      <c r="R356" s="231">
        <f>Q356*H356</f>
        <v>0</v>
      </c>
      <c r="S356" s="231">
        <v>0</v>
      </c>
      <c r="T356" s="232">
        <f>S356*H356</f>
        <v>0</v>
      </c>
      <c r="AR356" s="24" t="s">
        <v>324</v>
      </c>
      <c r="AT356" s="24" t="s">
        <v>321</v>
      </c>
      <c r="AU356" s="24" t="s">
        <v>81</v>
      </c>
      <c r="AY356" s="24" t="s">
        <v>148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24" t="s">
        <v>79</v>
      </c>
      <c r="BK356" s="233">
        <f>ROUND(I356*H356,2)</f>
        <v>0</v>
      </c>
      <c r="BL356" s="24" t="s">
        <v>256</v>
      </c>
      <c r="BM356" s="24" t="s">
        <v>606</v>
      </c>
    </row>
    <row r="357" s="12" customFormat="1">
      <c r="B357" s="245"/>
      <c r="C357" s="246"/>
      <c r="D357" s="236" t="s">
        <v>157</v>
      </c>
      <c r="E357" s="246"/>
      <c r="F357" s="248" t="s">
        <v>607</v>
      </c>
      <c r="G357" s="246"/>
      <c r="H357" s="249">
        <v>10.238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AT357" s="255" t="s">
        <v>157</v>
      </c>
      <c r="AU357" s="255" t="s">
        <v>81</v>
      </c>
      <c r="AV357" s="12" t="s">
        <v>81</v>
      </c>
      <c r="AW357" s="12" t="s">
        <v>6</v>
      </c>
      <c r="AX357" s="12" t="s">
        <v>79</v>
      </c>
      <c r="AY357" s="255" t="s">
        <v>148</v>
      </c>
    </row>
    <row r="358" s="1" customFormat="1" ht="16.5" customHeight="1">
      <c r="B358" s="46"/>
      <c r="C358" s="222" t="s">
        <v>608</v>
      </c>
      <c r="D358" s="222" t="s">
        <v>151</v>
      </c>
      <c r="E358" s="223" t="s">
        <v>609</v>
      </c>
      <c r="F358" s="224" t="s">
        <v>610</v>
      </c>
      <c r="G358" s="225" t="s">
        <v>98</v>
      </c>
      <c r="H358" s="226">
        <v>2</v>
      </c>
      <c r="I358" s="227"/>
      <c r="J358" s="228">
        <f>ROUND(I358*H358,2)</f>
        <v>0</v>
      </c>
      <c r="K358" s="224" t="s">
        <v>154</v>
      </c>
      <c r="L358" s="72"/>
      <c r="M358" s="229" t="s">
        <v>21</v>
      </c>
      <c r="N358" s="230" t="s">
        <v>42</v>
      </c>
      <c r="O358" s="47"/>
      <c r="P358" s="231">
        <f>O358*H358</f>
        <v>0</v>
      </c>
      <c r="Q358" s="231">
        <v>6.0000000000000002E-05</v>
      </c>
      <c r="R358" s="231">
        <f>Q358*H358</f>
        <v>0.00012</v>
      </c>
      <c r="S358" s="231">
        <v>0</v>
      </c>
      <c r="T358" s="232">
        <f>S358*H358</f>
        <v>0</v>
      </c>
      <c r="AR358" s="24" t="s">
        <v>256</v>
      </c>
      <c r="AT358" s="24" t="s">
        <v>151</v>
      </c>
      <c r="AU358" s="24" t="s">
        <v>81</v>
      </c>
      <c r="AY358" s="24" t="s">
        <v>148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24" t="s">
        <v>79</v>
      </c>
      <c r="BK358" s="233">
        <f>ROUND(I358*H358,2)</f>
        <v>0</v>
      </c>
      <c r="BL358" s="24" t="s">
        <v>256</v>
      </c>
      <c r="BM358" s="24" t="s">
        <v>611</v>
      </c>
    </row>
    <row r="359" s="11" customFormat="1">
      <c r="B359" s="234"/>
      <c r="C359" s="235"/>
      <c r="D359" s="236" t="s">
        <v>157</v>
      </c>
      <c r="E359" s="237" t="s">
        <v>21</v>
      </c>
      <c r="F359" s="238" t="s">
        <v>612</v>
      </c>
      <c r="G359" s="235"/>
      <c r="H359" s="237" t="s">
        <v>21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AT359" s="244" t="s">
        <v>157</v>
      </c>
      <c r="AU359" s="244" t="s">
        <v>81</v>
      </c>
      <c r="AV359" s="11" t="s">
        <v>79</v>
      </c>
      <c r="AW359" s="11" t="s">
        <v>34</v>
      </c>
      <c r="AX359" s="11" t="s">
        <v>71</v>
      </c>
      <c r="AY359" s="244" t="s">
        <v>148</v>
      </c>
    </row>
    <row r="360" s="12" customFormat="1">
      <c r="B360" s="245"/>
      <c r="C360" s="246"/>
      <c r="D360" s="236" t="s">
        <v>157</v>
      </c>
      <c r="E360" s="247" t="s">
        <v>21</v>
      </c>
      <c r="F360" s="248" t="s">
        <v>613</v>
      </c>
      <c r="G360" s="246"/>
      <c r="H360" s="249">
        <v>2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AT360" s="255" t="s">
        <v>157</v>
      </c>
      <c r="AU360" s="255" t="s">
        <v>81</v>
      </c>
      <c r="AV360" s="12" t="s">
        <v>81</v>
      </c>
      <c r="AW360" s="12" t="s">
        <v>34</v>
      </c>
      <c r="AX360" s="12" t="s">
        <v>79</v>
      </c>
      <c r="AY360" s="255" t="s">
        <v>148</v>
      </c>
    </row>
    <row r="361" s="1" customFormat="1" ht="25.5" customHeight="1">
      <c r="B361" s="46"/>
      <c r="C361" s="222" t="s">
        <v>614</v>
      </c>
      <c r="D361" s="222" t="s">
        <v>151</v>
      </c>
      <c r="E361" s="223" t="s">
        <v>615</v>
      </c>
      <c r="F361" s="224" t="s">
        <v>616</v>
      </c>
      <c r="G361" s="225" t="s">
        <v>98</v>
      </c>
      <c r="H361" s="226">
        <v>2</v>
      </c>
      <c r="I361" s="227"/>
      <c r="J361" s="228">
        <f>ROUND(I361*H361,2)</f>
        <v>0</v>
      </c>
      <c r="K361" s="224" t="s">
        <v>154</v>
      </c>
      <c r="L361" s="72"/>
      <c r="M361" s="229" t="s">
        <v>21</v>
      </c>
      <c r="N361" s="230" t="s">
        <v>42</v>
      </c>
      <c r="O361" s="47"/>
      <c r="P361" s="231">
        <f>O361*H361</f>
        <v>0</v>
      </c>
      <c r="Q361" s="231">
        <v>6.9999999999999994E-05</v>
      </c>
      <c r="R361" s="231">
        <f>Q361*H361</f>
        <v>0.00013999999999999999</v>
      </c>
      <c r="S361" s="231">
        <v>0</v>
      </c>
      <c r="T361" s="232">
        <f>S361*H361</f>
        <v>0</v>
      </c>
      <c r="AR361" s="24" t="s">
        <v>256</v>
      </c>
      <c r="AT361" s="24" t="s">
        <v>151</v>
      </c>
      <c r="AU361" s="24" t="s">
        <v>81</v>
      </c>
      <c r="AY361" s="24" t="s">
        <v>148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24" t="s">
        <v>79</v>
      </c>
      <c r="BK361" s="233">
        <f>ROUND(I361*H361,2)</f>
        <v>0</v>
      </c>
      <c r="BL361" s="24" t="s">
        <v>256</v>
      </c>
      <c r="BM361" s="24" t="s">
        <v>617</v>
      </c>
    </row>
    <row r="362" s="1" customFormat="1" ht="16.5" customHeight="1">
      <c r="B362" s="46"/>
      <c r="C362" s="222" t="s">
        <v>618</v>
      </c>
      <c r="D362" s="222" t="s">
        <v>151</v>
      </c>
      <c r="E362" s="223" t="s">
        <v>619</v>
      </c>
      <c r="F362" s="224" t="s">
        <v>620</v>
      </c>
      <c r="G362" s="225" t="s">
        <v>98</v>
      </c>
      <c r="H362" s="226">
        <v>4</v>
      </c>
      <c r="I362" s="227"/>
      <c r="J362" s="228">
        <f>ROUND(I362*H362,2)</f>
        <v>0</v>
      </c>
      <c r="K362" s="224" t="s">
        <v>154</v>
      </c>
      <c r="L362" s="72"/>
      <c r="M362" s="229" t="s">
        <v>21</v>
      </c>
      <c r="N362" s="230" t="s">
        <v>42</v>
      </c>
      <c r="O362" s="47"/>
      <c r="P362" s="231">
        <f>O362*H362</f>
        <v>0</v>
      </c>
      <c r="Q362" s="231">
        <v>0.00013999999999999999</v>
      </c>
      <c r="R362" s="231">
        <f>Q362*H362</f>
        <v>0.00055999999999999995</v>
      </c>
      <c r="S362" s="231">
        <v>0</v>
      </c>
      <c r="T362" s="232">
        <f>S362*H362</f>
        <v>0</v>
      </c>
      <c r="AR362" s="24" t="s">
        <v>256</v>
      </c>
      <c r="AT362" s="24" t="s">
        <v>151</v>
      </c>
      <c r="AU362" s="24" t="s">
        <v>81</v>
      </c>
      <c r="AY362" s="24" t="s">
        <v>148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24" t="s">
        <v>79</v>
      </c>
      <c r="BK362" s="233">
        <f>ROUND(I362*H362,2)</f>
        <v>0</v>
      </c>
      <c r="BL362" s="24" t="s">
        <v>256</v>
      </c>
      <c r="BM362" s="24" t="s">
        <v>621</v>
      </c>
    </row>
    <row r="363" s="12" customFormat="1">
      <c r="B363" s="245"/>
      <c r="C363" s="246"/>
      <c r="D363" s="236" t="s">
        <v>157</v>
      </c>
      <c r="E363" s="246"/>
      <c r="F363" s="248" t="s">
        <v>622</v>
      </c>
      <c r="G363" s="246"/>
      <c r="H363" s="249">
        <v>4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AT363" s="255" t="s">
        <v>157</v>
      </c>
      <c r="AU363" s="255" t="s">
        <v>81</v>
      </c>
      <c r="AV363" s="12" t="s">
        <v>81</v>
      </c>
      <c r="AW363" s="12" t="s">
        <v>6</v>
      </c>
      <c r="AX363" s="12" t="s">
        <v>79</v>
      </c>
      <c r="AY363" s="255" t="s">
        <v>148</v>
      </c>
    </row>
    <row r="364" s="1" customFormat="1" ht="25.5" customHeight="1">
      <c r="B364" s="46"/>
      <c r="C364" s="222" t="s">
        <v>623</v>
      </c>
      <c r="D364" s="222" t="s">
        <v>151</v>
      </c>
      <c r="E364" s="223" t="s">
        <v>624</v>
      </c>
      <c r="F364" s="224" t="s">
        <v>625</v>
      </c>
      <c r="G364" s="225" t="s">
        <v>98</v>
      </c>
      <c r="H364" s="226">
        <v>4</v>
      </c>
      <c r="I364" s="227"/>
      <c r="J364" s="228">
        <f>ROUND(I364*H364,2)</f>
        <v>0</v>
      </c>
      <c r="K364" s="224" t="s">
        <v>154</v>
      </c>
      <c r="L364" s="72"/>
      <c r="M364" s="229" t="s">
        <v>21</v>
      </c>
      <c r="N364" s="230" t="s">
        <v>42</v>
      </c>
      <c r="O364" s="47"/>
      <c r="P364" s="231">
        <f>O364*H364</f>
        <v>0</v>
      </c>
      <c r="Q364" s="231">
        <v>0.00012</v>
      </c>
      <c r="R364" s="231">
        <f>Q364*H364</f>
        <v>0.00048000000000000001</v>
      </c>
      <c r="S364" s="231">
        <v>0</v>
      </c>
      <c r="T364" s="232">
        <f>S364*H364</f>
        <v>0</v>
      </c>
      <c r="AR364" s="24" t="s">
        <v>256</v>
      </c>
      <c r="AT364" s="24" t="s">
        <v>151</v>
      </c>
      <c r="AU364" s="24" t="s">
        <v>81</v>
      </c>
      <c r="AY364" s="24" t="s">
        <v>148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24" t="s">
        <v>79</v>
      </c>
      <c r="BK364" s="233">
        <f>ROUND(I364*H364,2)</f>
        <v>0</v>
      </c>
      <c r="BL364" s="24" t="s">
        <v>256</v>
      </c>
      <c r="BM364" s="24" t="s">
        <v>626</v>
      </c>
    </row>
    <row r="365" s="12" customFormat="1">
      <c r="B365" s="245"/>
      <c r="C365" s="246"/>
      <c r="D365" s="236" t="s">
        <v>157</v>
      </c>
      <c r="E365" s="246"/>
      <c r="F365" s="248" t="s">
        <v>622</v>
      </c>
      <c r="G365" s="246"/>
      <c r="H365" s="249">
        <v>4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AT365" s="255" t="s">
        <v>157</v>
      </c>
      <c r="AU365" s="255" t="s">
        <v>81</v>
      </c>
      <c r="AV365" s="12" t="s">
        <v>81</v>
      </c>
      <c r="AW365" s="12" t="s">
        <v>6</v>
      </c>
      <c r="AX365" s="12" t="s">
        <v>79</v>
      </c>
      <c r="AY365" s="255" t="s">
        <v>148</v>
      </c>
    </row>
    <row r="366" s="10" customFormat="1" ht="37.44" customHeight="1">
      <c r="B366" s="206"/>
      <c r="C366" s="207"/>
      <c r="D366" s="208" t="s">
        <v>70</v>
      </c>
      <c r="E366" s="209" t="s">
        <v>627</v>
      </c>
      <c r="F366" s="209" t="s">
        <v>628</v>
      </c>
      <c r="G366" s="207"/>
      <c r="H366" s="207"/>
      <c r="I366" s="210"/>
      <c r="J366" s="211">
        <f>BK366</f>
        <v>0</v>
      </c>
      <c r="K366" s="207"/>
      <c r="L366" s="212"/>
      <c r="M366" s="213"/>
      <c r="N366" s="214"/>
      <c r="O366" s="214"/>
      <c r="P366" s="215">
        <f>P367+P373+P381+P391</f>
        <v>0</v>
      </c>
      <c r="Q366" s="214"/>
      <c r="R366" s="215">
        <f>R367+R373+R381+R391</f>
        <v>0</v>
      </c>
      <c r="S366" s="214"/>
      <c r="T366" s="216">
        <f>T367+T373+T381+T391</f>
        <v>0</v>
      </c>
      <c r="AR366" s="217" t="s">
        <v>181</v>
      </c>
      <c r="AT366" s="218" t="s">
        <v>70</v>
      </c>
      <c r="AU366" s="218" t="s">
        <v>71</v>
      </c>
      <c r="AY366" s="217" t="s">
        <v>148</v>
      </c>
      <c r="BK366" s="219">
        <f>BK367+BK373+BK381+BK391</f>
        <v>0</v>
      </c>
    </row>
    <row r="367" s="10" customFormat="1" ht="19.92" customHeight="1">
      <c r="B367" s="206"/>
      <c r="C367" s="207"/>
      <c r="D367" s="208" t="s">
        <v>70</v>
      </c>
      <c r="E367" s="220" t="s">
        <v>629</v>
      </c>
      <c r="F367" s="220" t="s">
        <v>630</v>
      </c>
      <c r="G367" s="207"/>
      <c r="H367" s="207"/>
      <c r="I367" s="210"/>
      <c r="J367" s="221">
        <f>BK367</f>
        <v>0</v>
      </c>
      <c r="K367" s="207"/>
      <c r="L367" s="212"/>
      <c r="M367" s="213"/>
      <c r="N367" s="214"/>
      <c r="O367" s="214"/>
      <c r="P367" s="215">
        <f>SUM(P368:P372)</f>
        <v>0</v>
      </c>
      <c r="Q367" s="214"/>
      <c r="R367" s="215">
        <f>SUM(R368:R372)</f>
        <v>0</v>
      </c>
      <c r="S367" s="214"/>
      <c r="T367" s="216">
        <f>SUM(T368:T372)</f>
        <v>0</v>
      </c>
      <c r="AR367" s="217" t="s">
        <v>181</v>
      </c>
      <c r="AT367" s="218" t="s">
        <v>70</v>
      </c>
      <c r="AU367" s="218" t="s">
        <v>79</v>
      </c>
      <c r="AY367" s="217" t="s">
        <v>148</v>
      </c>
      <c r="BK367" s="219">
        <f>SUM(BK368:BK372)</f>
        <v>0</v>
      </c>
    </row>
    <row r="368" s="1" customFormat="1" ht="16.5" customHeight="1">
      <c r="B368" s="46"/>
      <c r="C368" s="222" t="s">
        <v>631</v>
      </c>
      <c r="D368" s="222" t="s">
        <v>151</v>
      </c>
      <c r="E368" s="223" t="s">
        <v>632</v>
      </c>
      <c r="F368" s="224" t="s">
        <v>633</v>
      </c>
      <c r="G368" s="225" t="s">
        <v>634</v>
      </c>
      <c r="H368" s="226">
        <v>1</v>
      </c>
      <c r="I368" s="227"/>
      <c r="J368" s="228">
        <f>ROUND(I368*H368,2)</f>
        <v>0</v>
      </c>
      <c r="K368" s="224" t="s">
        <v>154</v>
      </c>
      <c r="L368" s="72"/>
      <c r="M368" s="229" t="s">
        <v>21</v>
      </c>
      <c r="N368" s="230" t="s">
        <v>42</v>
      </c>
      <c r="O368" s="47"/>
      <c r="P368" s="231">
        <f>O368*H368</f>
        <v>0</v>
      </c>
      <c r="Q368" s="231">
        <v>0</v>
      </c>
      <c r="R368" s="231">
        <f>Q368*H368</f>
        <v>0</v>
      </c>
      <c r="S368" s="231">
        <v>0</v>
      </c>
      <c r="T368" s="232">
        <f>S368*H368</f>
        <v>0</v>
      </c>
      <c r="AR368" s="24" t="s">
        <v>635</v>
      </c>
      <c r="AT368" s="24" t="s">
        <v>151</v>
      </c>
      <c r="AU368" s="24" t="s">
        <v>81</v>
      </c>
      <c r="AY368" s="24" t="s">
        <v>148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24" t="s">
        <v>79</v>
      </c>
      <c r="BK368" s="233">
        <f>ROUND(I368*H368,2)</f>
        <v>0</v>
      </c>
      <c r="BL368" s="24" t="s">
        <v>635</v>
      </c>
      <c r="BM368" s="24" t="s">
        <v>636</v>
      </c>
    </row>
    <row r="369" s="12" customFormat="1">
      <c r="B369" s="245"/>
      <c r="C369" s="246"/>
      <c r="D369" s="236" t="s">
        <v>157</v>
      </c>
      <c r="E369" s="247" t="s">
        <v>21</v>
      </c>
      <c r="F369" s="248" t="s">
        <v>637</v>
      </c>
      <c r="G369" s="246"/>
      <c r="H369" s="249">
        <v>1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AT369" s="255" t="s">
        <v>157</v>
      </c>
      <c r="AU369" s="255" t="s">
        <v>81</v>
      </c>
      <c r="AV369" s="12" t="s">
        <v>81</v>
      </c>
      <c r="AW369" s="12" t="s">
        <v>34</v>
      </c>
      <c r="AX369" s="12" t="s">
        <v>79</v>
      </c>
      <c r="AY369" s="255" t="s">
        <v>148</v>
      </c>
    </row>
    <row r="370" s="11" customFormat="1">
      <c r="B370" s="234"/>
      <c r="C370" s="235"/>
      <c r="D370" s="236" t="s">
        <v>157</v>
      </c>
      <c r="E370" s="237" t="s">
        <v>21</v>
      </c>
      <c r="F370" s="238" t="s">
        <v>638</v>
      </c>
      <c r="G370" s="235"/>
      <c r="H370" s="237" t="s">
        <v>21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AT370" s="244" t="s">
        <v>157</v>
      </c>
      <c r="AU370" s="244" t="s">
        <v>81</v>
      </c>
      <c r="AV370" s="11" t="s">
        <v>79</v>
      </c>
      <c r="AW370" s="11" t="s">
        <v>34</v>
      </c>
      <c r="AX370" s="11" t="s">
        <v>71</v>
      </c>
      <c r="AY370" s="244" t="s">
        <v>148</v>
      </c>
    </row>
    <row r="371" s="11" customFormat="1">
      <c r="B371" s="234"/>
      <c r="C371" s="235"/>
      <c r="D371" s="236" t="s">
        <v>157</v>
      </c>
      <c r="E371" s="237" t="s">
        <v>21</v>
      </c>
      <c r="F371" s="238" t="s">
        <v>639</v>
      </c>
      <c r="G371" s="235"/>
      <c r="H371" s="237" t="s">
        <v>21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AT371" s="244" t="s">
        <v>157</v>
      </c>
      <c r="AU371" s="244" t="s">
        <v>81</v>
      </c>
      <c r="AV371" s="11" t="s">
        <v>79</v>
      </c>
      <c r="AW371" s="11" t="s">
        <v>34</v>
      </c>
      <c r="AX371" s="11" t="s">
        <v>71</v>
      </c>
      <c r="AY371" s="244" t="s">
        <v>148</v>
      </c>
    </row>
    <row r="372" s="1" customFormat="1" ht="16.5" customHeight="1">
      <c r="B372" s="46"/>
      <c r="C372" s="222" t="s">
        <v>640</v>
      </c>
      <c r="D372" s="222" t="s">
        <v>151</v>
      </c>
      <c r="E372" s="223" t="s">
        <v>641</v>
      </c>
      <c r="F372" s="224" t="s">
        <v>642</v>
      </c>
      <c r="G372" s="225" t="s">
        <v>634</v>
      </c>
      <c r="H372" s="226">
        <v>1</v>
      </c>
      <c r="I372" s="227"/>
      <c r="J372" s="228">
        <f>ROUND(I372*H372,2)</f>
        <v>0</v>
      </c>
      <c r="K372" s="224" t="s">
        <v>154</v>
      </c>
      <c r="L372" s="72"/>
      <c r="M372" s="229" t="s">
        <v>21</v>
      </c>
      <c r="N372" s="230" t="s">
        <v>42</v>
      </c>
      <c r="O372" s="47"/>
      <c r="P372" s="231">
        <f>O372*H372</f>
        <v>0</v>
      </c>
      <c r="Q372" s="231">
        <v>0</v>
      </c>
      <c r="R372" s="231">
        <f>Q372*H372</f>
        <v>0</v>
      </c>
      <c r="S372" s="231">
        <v>0</v>
      </c>
      <c r="T372" s="232">
        <f>S372*H372</f>
        <v>0</v>
      </c>
      <c r="AR372" s="24" t="s">
        <v>635</v>
      </c>
      <c r="AT372" s="24" t="s">
        <v>151</v>
      </c>
      <c r="AU372" s="24" t="s">
        <v>81</v>
      </c>
      <c r="AY372" s="24" t="s">
        <v>148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24" t="s">
        <v>79</v>
      </c>
      <c r="BK372" s="233">
        <f>ROUND(I372*H372,2)</f>
        <v>0</v>
      </c>
      <c r="BL372" s="24" t="s">
        <v>635</v>
      </c>
      <c r="BM372" s="24" t="s">
        <v>643</v>
      </c>
    </row>
    <row r="373" s="10" customFormat="1" ht="29.88" customHeight="1">
      <c r="B373" s="206"/>
      <c r="C373" s="207"/>
      <c r="D373" s="208" t="s">
        <v>70</v>
      </c>
      <c r="E373" s="220" t="s">
        <v>644</v>
      </c>
      <c r="F373" s="220" t="s">
        <v>645</v>
      </c>
      <c r="G373" s="207"/>
      <c r="H373" s="207"/>
      <c r="I373" s="210"/>
      <c r="J373" s="221">
        <f>BK373</f>
        <v>0</v>
      </c>
      <c r="K373" s="207"/>
      <c r="L373" s="212"/>
      <c r="M373" s="213"/>
      <c r="N373" s="214"/>
      <c r="O373" s="214"/>
      <c r="P373" s="215">
        <f>SUM(P374:P380)</f>
        <v>0</v>
      </c>
      <c r="Q373" s="214"/>
      <c r="R373" s="215">
        <f>SUM(R374:R380)</f>
        <v>0</v>
      </c>
      <c r="S373" s="214"/>
      <c r="T373" s="216">
        <f>SUM(T374:T380)</f>
        <v>0</v>
      </c>
      <c r="AR373" s="217" t="s">
        <v>181</v>
      </c>
      <c r="AT373" s="218" t="s">
        <v>70</v>
      </c>
      <c r="AU373" s="218" t="s">
        <v>79</v>
      </c>
      <c r="AY373" s="217" t="s">
        <v>148</v>
      </c>
      <c r="BK373" s="219">
        <f>SUM(BK374:BK380)</f>
        <v>0</v>
      </c>
    </row>
    <row r="374" s="1" customFormat="1" ht="16.5" customHeight="1">
      <c r="B374" s="46"/>
      <c r="C374" s="222" t="s">
        <v>646</v>
      </c>
      <c r="D374" s="222" t="s">
        <v>151</v>
      </c>
      <c r="E374" s="223" t="s">
        <v>647</v>
      </c>
      <c r="F374" s="224" t="s">
        <v>645</v>
      </c>
      <c r="G374" s="225" t="s">
        <v>634</v>
      </c>
      <c r="H374" s="226">
        <v>1</v>
      </c>
      <c r="I374" s="227"/>
      <c r="J374" s="228">
        <f>ROUND(I374*H374,2)</f>
        <v>0</v>
      </c>
      <c r="K374" s="224" t="s">
        <v>154</v>
      </c>
      <c r="L374" s="72"/>
      <c r="M374" s="229" t="s">
        <v>21</v>
      </c>
      <c r="N374" s="230" t="s">
        <v>42</v>
      </c>
      <c r="O374" s="47"/>
      <c r="P374" s="231">
        <f>O374*H374</f>
        <v>0</v>
      </c>
      <c r="Q374" s="231">
        <v>0</v>
      </c>
      <c r="R374" s="231">
        <f>Q374*H374</f>
        <v>0</v>
      </c>
      <c r="S374" s="231">
        <v>0</v>
      </c>
      <c r="T374" s="232">
        <f>S374*H374</f>
        <v>0</v>
      </c>
      <c r="AR374" s="24" t="s">
        <v>635</v>
      </c>
      <c r="AT374" s="24" t="s">
        <v>151</v>
      </c>
      <c r="AU374" s="24" t="s">
        <v>81</v>
      </c>
      <c r="AY374" s="24" t="s">
        <v>148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24" t="s">
        <v>79</v>
      </c>
      <c r="BK374" s="233">
        <f>ROUND(I374*H374,2)</f>
        <v>0</v>
      </c>
      <c r="BL374" s="24" t="s">
        <v>635</v>
      </c>
      <c r="BM374" s="24" t="s">
        <v>648</v>
      </c>
    </row>
    <row r="375" s="12" customFormat="1">
      <c r="B375" s="245"/>
      <c r="C375" s="246"/>
      <c r="D375" s="236" t="s">
        <v>157</v>
      </c>
      <c r="E375" s="247" t="s">
        <v>21</v>
      </c>
      <c r="F375" s="248" t="s">
        <v>649</v>
      </c>
      <c r="G375" s="246"/>
      <c r="H375" s="249">
        <v>1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AT375" s="255" t="s">
        <v>157</v>
      </c>
      <c r="AU375" s="255" t="s">
        <v>81</v>
      </c>
      <c r="AV375" s="12" t="s">
        <v>81</v>
      </c>
      <c r="AW375" s="12" t="s">
        <v>34</v>
      </c>
      <c r="AX375" s="12" t="s">
        <v>71</v>
      </c>
      <c r="AY375" s="255" t="s">
        <v>148</v>
      </c>
    </row>
    <row r="376" s="11" customFormat="1">
      <c r="B376" s="234"/>
      <c r="C376" s="235"/>
      <c r="D376" s="236" t="s">
        <v>157</v>
      </c>
      <c r="E376" s="237" t="s">
        <v>21</v>
      </c>
      <c r="F376" s="238" t="s">
        <v>650</v>
      </c>
      <c r="G376" s="235"/>
      <c r="H376" s="237" t="s">
        <v>21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AT376" s="244" t="s">
        <v>157</v>
      </c>
      <c r="AU376" s="244" t="s">
        <v>81</v>
      </c>
      <c r="AV376" s="11" t="s">
        <v>79</v>
      </c>
      <c r="AW376" s="11" t="s">
        <v>34</v>
      </c>
      <c r="AX376" s="11" t="s">
        <v>71</v>
      </c>
      <c r="AY376" s="244" t="s">
        <v>148</v>
      </c>
    </row>
    <row r="377" s="11" customFormat="1">
      <c r="B377" s="234"/>
      <c r="C377" s="235"/>
      <c r="D377" s="236" t="s">
        <v>157</v>
      </c>
      <c r="E377" s="237" t="s">
        <v>21</v>
      </c>
      <c r="F377" s="238" t="s">
        <v>651</v>
      </c>
      <c r="G377" s="235"/>
      <c r="H377" s="237" t="s">
        <v>21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AT377" s="244" t="s">
        <v>157</v>
      </c>
      <c r="AU377" s="244" t="s">
        <v>81</v>
      </c>
      <c r="AV377" s="11" t="s">
        <v>79</v>
      </c>
      <c r="AW377" s="11" t="s">
        <v>34</v>
      </c>
      <c r="AX377" s="11" t="s">
        <v>71</v>
      </c>
      <c r="AY377" s="244" t="s">
        <v>148</v>
      </c>
    </row>
    <row r="378" s="11" customFormat="1">
      <c r="B378" s="234"/>
      <c r="C378" s="235"/>
      <c r="D378" s="236" t="s">
        <v>157</v>
      </c>
      <c r="E378" s="237" t="s">
        <v>21</v>
      </c>
      <c r="F378" s="238" t="s">
        <v>652</v>
      </c>
      <c r="G378" s="235"/>
      <c r="H378" s="237" t="s">
        <v>21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AT378" s="244" t="s">
        <v>157</v>
      </c>
      <c r="AU378" s="244" t="s">
        <v>81</v>
      </c>
      <c r="AV378" s="11" t="s">
        <v>79</v>
      </c>
      <c r="AW378" s="11" t="s">
        <v>34</v>
      </c>
      <c r="AX378" s="11" t="s">
        <v>71</v>
      </c>
      <c r="AY378" s="244" t="s">
        <v>148</v>
      </c>
    </row>
    <row r="379" s="11" customFormat="1">
      <c r="B379" s="234"/>
      <c r="C379" s="235"/>
      <c r="D379" s="236" t="s">
        <v>157</v>
      </c>
      <c r="E379" s="237" t="s">
        <v>21</v>
      </c>
      <c r="F379" s="238" t="s">
        <v>653</v>
      </c>
      <c r="G379" s="235"/>
      <c r="H379" s="237" t="s">
        <v>21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AT379" s="244" t="s">
        <v>157</v>
      </c>
      <c r="AU379" s="244" t="s">
        <v>81</v>
      </c>
      <c r="AV379" s="11" t="s">
        <v>79</v>
      </c>
      <c r="AW379" s="11" t="s">
        <v>34</v>
      </c>
      <c r="AX379" s="11" t="s">
        <v>71</v>
      </c>
      <c r="AY379" s="244" t="s">
        <v>148</v>
      </c>
    </row>
    <row r="380" s="13" customFormat="1">
      <c r="B380" s="256"/>
      <c r="C380" s="257"/>
      <c r="D380" s="236" t="s">
        <v>157</v>
      </c>
      <c r="E380" s="258" t="s">
        <v>21</v>
      </c>
      <c r="F380" s="259" t="s">
        <v>173</v>
      </c>
      <c r="G380" s="257"/>
      <c r="H380" s="260">
        <v>1</v>
      </c>
      <c r="I380" s="261"/>
      <c r="J380" s="257"/>
      <c r="K380" s="257"/>
      <c r="L380" s="262"/>
      <c r="M380" s="263"/>
      <c r="N380" s="264"/>
      <c r="O380" s="264"/>
      <c r="P380" s="264"/>
      <c r="Q380" s="264"/>
      <c r="R380" s="264"/>
      <c r="S380" s="264"/>
      <c r="T380" s="265"/>
      <c r="AT380" s="266" t="s">
        <v>157</v>
      </c>
      <c r="AU380" s="266" t="s">
        <v>81</v>
      </c>
      <c r="AV380" s="13" t="s">
        <v>155</v>
      </c>
      <c r="AW380" s="13" t="s">
        <v>34</v>
      </c>
      <c r="AX380" s="13" t="s">
        <v>79</v>
      </c>
      <c r="AY380" s="266" t="s">
        <v>148</v>
      </c>
    </row>
    <row r="381" s="10" customFormat="1" ht="29.88" customHeight="1">
      <c r="B381" s="206"/>
      <c r="C381" s="207"/>
      <c r="D381" s="208" t="s">
        <v>70</v>
      </c>
      <c r="E381" s="220" t="s">
        <v>654</v>
      </c>
      <c r="F381" s="220" t="s">
        <v>655</v>
      </c>
      <c r="G381" s="207"/>
      <c r="H381" s="207"/>
      <c r="I381" s="210"/>
      <c r="J381" s="221">
        <f>BK381</f>
        <v>0</v>
      </c>
      <c r="K381" s="207"/>
      <c r="L381" s="212"/>
      <c r="M381" s="213"/>
      <c r="N381" s="214"/>
      <c r="O381" s="214"/>
      <c r="P381" s="215">
        <f>SUM(P382:P390)</f>
        <v>0</v>
      </c>
      <c r="Q381" s="214"/>
      <c r="R381" s="215">
        <f>SUM(R382:R390)</f>
        <v>0</v>
      </c>
      <c r="S381" s="214"/>
      <c r="T381" s="216">
        <f>SUM(T382:T390)</f>
        <v>0</v>
      </c>
      <c r="AR381" s="217" t="s">
        <v>181</v>
      </c>
      <c r="AT381" s="218" t="s">
        <v>70</v>
      </c>
      <c r="AU381" s="218" t="s">
        <v>79</v>
      </c>
      <c r="AY381" s="217" t="s">
        <v>148</v>
      </c>
      <c r="BK381" s="219">
        <f>SUM(BK382:BK390)</f>
        <v>0</v>
      </c>
    </row>
    <row r="382" s="1" customFormat="1" ht="16.5" customHeight="1">
      <c r="B382" s="46"/>
      <c r="C382" s="222" t="s">
        <v>656</v>
      </c>
      <c r="D382" s="222" t="s">
        <v>151</v>
      </c>
      <c r="E382" s="223" t="s">
        <v>657</v>
      </c>
      <c r="F382" s="224" t="s">
        <v>658</v>
      </c>
      <c r="G382" s="225" t="s">
        <v>634</v>
      </c>
      <c r="H382" s="226">
        <v>1</v>
      </c>
      <c r="I382" s="227"/>
      <c r="J382" s="228">
        <f>ROUND(I382*H382,2)</f>
        <v>0</v>
      </c>
      <c r="K382" s="224" t="s">
        <v>154</v>
      </c>
      <c r="L382" s="72"/>
      <c r="M382" s="229" t="s">
        <v>21</v>
      </c>
      <c r="N382" s="230" t="s">
        <v>42</v>
      </c>
      <c r="O382" s="47"/>
      <c r="P382" s="231">
        <f>O382*H382</f>
        <v>0</v>
      </c>
      <c r="Q382" s="231">
        <v>0</v>
      </c>
      <c r="R382" s="231">
        <f>Q382*H382</f>
        <v>0</v>
      </c>
      <c r="S382" s="231">
        <v>0</v>
      </c>
      <c r="T382" s="232">
        <f>S382*H382</f>
        <v>0</v>
      </c>
      <c r="AR382" s="24" t="s">
        <v>635</v>
      </c>
      <c r="AT382" s="24" t="s">
        <v>151</v>
      </c>
      <c r="AU382" s="24" t="s">
        <v>81</v>
      </c>
      <c r="AY382" s="24" t="s">
        <v>148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24" t="s">
        <v>79</v>
      </c>
      <c r="BK382" s="233">
        <f>ROUND(I382*H382,2)</f>
        <v>0</v>
      </c>
      <c r="BL382" s="24" t="s">
        <v>635</v>
      </c>
      <c r="BM382" s="24" t="s">
        <v>659</v>
      </c>
    </row>
    <row r="383" s="12" customFormat="1">
      <c r="B383" s="245"/>
      <c r="C383" s="246"/>
      <c r="D383" s="236" t="s">
        <v>157</v>
      </c>
      <c r="E383" s="247" t="s">
        <v>21</v>
      </c>
      <c r="F383" s="248" t="s">
        <v>660</v>
      </c>
      <c r="G383" s="246"/>
      <c r="H383" s="249">
        <v>1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AT383" s="255" t="s">
        <v>157</v>
      </c>
      <c r="AU383" s="255" t="s">
        <v>81</v>
      </c>
      <c r="AV383" s="12" t="s">
        <v>81</v>
      </c>
      <c r="AW383" s="12" t="s">
        <v>34</v>
      </c>
      <c r="AX383" s="12" t="s">
        <v>79</v>
      </c>
      <c r="AY383" s="255" t="s">
        <v>148</v>
      </c>
    </row>
    <row r="384" s="1" customFormat="1" ht="16.5" customHeight="1">
      <c r="B384" s="46"/>
      <c r="C384" s="222" t="s">
        <v>661</v>
      </c>
      <c r="D384" s="222" t="s">
        <v>151</v>
      </c>
      <c r="E384" s="223" t="s">
        <v>662</v>
      </c>
      <c r="F384" s="224" t="s">
        <v>663</v>
      </c>
      <c r="G384" s="225" t="s">
        <v>634</v>
      </c>
      <c r="H384" s="226">
        <v>1</v>
      </c>
      <c r="I384" s="227"/>
      <c r="J384" s="228">
        <f>ROUND(I384*H384,2)</f>
        <v>0</v>
      </c>
      <c r="K384" s="224" t="s">
        <v>154</v>
      </c>
      <c r="L384" s="72"/>
      <c r="M384" s="229" t="s">
        <v>21</v>
      </c>
      <c r="N384" s="230" t="s">
        <v>42</v>
      </c>
      <c r="O384" s="47"/>
      <c r="P384" s="231">
        <f>O384*H384</f>
        <v>0</v>
      </c>
      <c r="Q384" s="231">
        <v>0</v>
      </c>
      <c r="R384" s="231">
        <f>Q384*H384</f>
        <v>0</v>
      </c>
      <c r="S384" s="231">
        <v>0</v>
      </c>
      <c r="T384" s="232">
        <f>S384*H384</f>
        <v>0</v>
      </c>
      <c r="AR384" s="24" t="s">
        <v>635</v>
      </c>
      <c r="AT384" s="24" t="s">
        <v>151</v>
      </c>
      <c r="AU384" s="24" t="s">
        <v>81</v>
      </c>
      <c r="AY384" s="24" t="s">
        <v>148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24" t="s">
        <v>79</v>
      </c>
      <c r="BK384" s="233">
        <f>ROUND(I384*H384,2)</f>
        <v>0</v>
      </c>
      <c r="BL384" s="24" t="s">
        <v>635</v>
      </c>
      <c r="BM384" s="24" t="s">
        <v>664</v>
      </c>
    </row>
    <row r="385" s="12" customFormat="1">
      <c r="B385" s="245"/>
      <c r="C385" s="246"/>
      <c r="D385" s="236" t="s">
        <v>157</v>
      </c>
      <c r="E385" s="247" t="s">
        <v>21</v>
      </c>
      <c r="F385" s="248" t="s">
        <v>665</v>
      </c>
      <c r="G385" s="246"/>
      <c r="H385" s="249">
        <v>1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AT385" s="255" t="s">
        <v>157</v>
      </c>
      <c r="AU385" s="255" t="s">
        <v>81</v>
      </c>
      <c r="AV385" s="12" t="s">
        <v>81</v>
      </c>
      <c r="AW385" s="12" t="s">
        <v>34</v>
      </c>
      <c r="AX385" s="12" t="s">
        <v>71</v>
      </c>
      <c r="AY385" s="255" t="s">
        <v>148</v>
      </c>
    </row>
    <row r="386" s="11" customFormat="1">
      <c r="B386" s="234"/>
      <c r="C386" s="235"/>
      <c r="D386" s="236" t="s">
        <v>157</v>
      </c>
      <c r="E386" s="237" t="s">
        <v>21</v>
      </c>
      <c r="F386" s="238" t="s">
        <v>666</v>
      </c>
      <c r="G386" s="235"/>
      <c r="H386" s="237" t="s">
        <v>21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AT386" s="244" t="s">
        <v>157</v>
      </c>
      <c r="AU386" s="244" t="s">
        <v>81</v>
      </c>
      <c r="AV386" s="11" t="s">
        <v>79</v>
      </c>
      <c r="AW386" s="11" t="s">
        <v>34</v>
      </c>
      <c r="AX386" s="11" t="s">
        <v>71</v>
      </c>
      <c r="AY386" s="244" t="s">
        <v>148</v>
      </c>
    </row>
    <row r="387" s="11" customFormat="1">
      <c r="B387" s="234"/>
      <c r="C387" s="235"/>
      <c r="D387" s="236" t="s">
        <v>157</v>
      </c>
      <c r="E387" s="237" t="s">
        <v>21</v>
      </c>
      <c r="F387" s="238" t="s">
        <v>667</v>
      </c>
      <c r="G387" s="235"/>
      <c r="H387" s="237" t="s">
        <v>21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AT387" s="244" t="s">
        <v>157</v>
      </c>
      <c r="AU387" s="244" t="s">
        <v>81</v>
      </c>
      <c r="AV387" s="11" t="s">
        <v>79</v>
      </c>
      <c r="AW387" s="11" t="s">
        <v>34</v>
      </c>
      <c r="AX387" s="11" t="s">
        <v>71</v>
      </c>
      <c r="AY387" s="244" t="s">
        <v>148</v>
      </c>
    </row>
    <row r="388" s="11" customFormat="1">
      <c r="B388" s="234"/>
      <c r="C388" s="235"/>
      <c r="D388" s="236" t="s">
        <v>157</v>
      </c>
      <c r="E388" s="237" t="s">
        <v>21</v>
      </c>
      <c r="F388" s="238" t="s">
        <v>668</v>
      </c>
      <c r="G388" s="235"/>
      <c r="H388" s="237" t="s">
        <v>21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AT388" s="244" t="s">
        <v>157</v>
      </c>
      <c r="AU388" s="244" t="s">
        <v>81</v>
      </c>
      <c r="AV388" s="11" t="s">
        <v>79</v>
      </c>
      <c r="AW388" s="11" t="s">
        <v>34</v>
      </c>
      <c r="AX388" s="11" t="s">
        <v>71</v>
      </c>
      <c r="AY388" s="244" t="s">
        <v>148</v>
      </c>
    </row>
    <row r="389" s="11" customFormat="1">
      <c r="B389" s="234"/>
      <c r="C389" s="235"/>
      <c r="D389" s="236" t="s">
        <v>157</v>
      </c>
      <c r="E389" s="237" t="s">
        <v>21</v>
      </c>
      <c r="F389" s="238" t="s">
        <v>669</v>
      </c>
      <c r="G389" s="235"/>
      <c r="H389" s="237" t="s">
        <v>21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AT389" s="244" t="s">
        <v>157</v>
      </c>
      <c r="AU389" s="244" t="s">
        <v>81</v>
      </c>
      <c r="AV389" s="11" t="s">
        <v>79</v>
      </c>
      <c r="AW389" s="11" t="s">
        <v>34</v>
      </c>
      <c r="AX389" s="11" t="s">
        <v>71</v>
      </c>
      <c r="AY389" s="244" t="s">
        <v>148</v>
      </c>
    </row>
    <row r="390" s="13" customFormat="1">
      <c r="B390" s="256"/>
      <c r="C390" s="257"/>
      <c r="D390" s="236" t="s">
        <v>157</v>
      </c>
      <c r="E390" s="258" t="s">
        <v>21</v>
      </c>
      <c r="F390" s="259" t="s">
        <v>173</v>
      </c>
      <c r="G390" s="257"/>
      <c r="H390" s="260">
        <v>1</v>
      </c>
      <c r="I390" s="261"/>
      <c r="J390" s="257"/>
      <c r="K390" s="257"/>
      <c r="L390" s="262"/>
      <c r="M390" s="263"/>
      <c r="N390" s="264"/>
      <c r="O390" s="264"/>
      <c r="P390" s="264"/>
      <c r="Q390" s="264"/>
      <c r="R390" s="264"/>
      <c r="S390" s="264"/>
      <c r="T390" s="265"/>
      <c r="AT390" s="266" t="s">
        <v>157</v>
      </c>
      <c r="AU390" s="266" t="s">
        <v>81</v>
      </c>
      <c r="AV390" s="13" t="s">
        <v>155</v>
      </c>
      <c r="AW390" s="13" t="s">
        <v>34</v>
      </c>
      <c r="AX390" s="13" t="s">
        <v>79</v>
      </c>
      <c r="AY390" s="266" t="s">
        <v>148</v>
      </c>
    </row>
    <row r="391" s="10" customFormat="1" ht="29.88" customHeight="1">
      <c r="B391" s="206"/>
      <c r="C391" s="207"/>
      <c r="D391" s="208" t="s">
        <v>70</v>
      </c>
      <c r="E391" s="220" t="s">
        <v>670</v>
      </c>
      <c r="F391" s="220" t="s">
        <v>671</v>
      </c>
      <c r="G391" s="207"/>
      <c r="H391" s="207"/>
      <c r="I391" s="210"/>
      <c r="J391" s="221">
        <f>BK391</f>
        <v>0</v>
      </c>
      <c r="K391" s="207"/>
      <c r="L391" s="212"/>
      <c r="M391" s="213"/>
      <c r="N391" s="214"/>
      <c r="O391" s="214"/>
      <c r="P391" s="215">
        <f>SUM(P392:P395)</f>
        <v>0</v>
      </c>
      <c r="Q391" s="214"/>
      <c r="R391" s="215">
        <f>SUM(R392:R395)</f>
        <v>0</v>
      </c>
      <c r="S391" s="214"/>
      <c r="T391" s="216">
        <f>SUM(T392:T395)</f>
        <v>0</v>
      </c>
      <c r="AR391" s="217" t="s">
        <v>181</v>
      </c>
      <c r="AT391" s="218" t="s">
        <v>70</v>
      </c>
      <c r="AU391" s="218" t="s">
        <v>79</v>
      </c>
      <c r="AY391" s="217" t="s">
        <v>148</v>
      </c>
      <c r="BK391" s="219">
        <f>SUM(BK392:BK395)</f>
        <v>0</v>
      </c>
    </row>
    <row r="392" s="1" customFormat="1" ht="16.5" customHeight="1">
      <c r="B392" s="46"/>
      <c r="C392" s="222" t="s">
        <v>672</v>
      </c>
      <c r="D392" s="222" t="s">
        <v>151</v>
      </c>
      <c r="E392" s="223" t="s">
        <v>673</v>
      </c>
      <c r="F392" s="224" t="s">
        <v>671</v>
      </c>
      <c r="G392" s="225" t="s">
        <v>634</v>
      </c>
      <c r="H392" s="226">
        <v>1</v>
      </c>
      <c r="I392" s="227"/>
      <c r="J392" s="228">
        <f>ROUND(I392*H392,2)</f>
        <v>0</v>
      </c>
      <c r="K392" s="224" t="s">
        <v>154</v>
      </c>
      <c r="L392" s="72"/>
      <c r="M392" s="229" t="s">
        <v>21</v>
      </c>
      <c r="N392" s="230" t="s">
        <v>42</v>
      </c>
      <c r="O392" s="47"/>
      <c r="P392" s="231">
        <f>O392*H392</f>
        <v>0</v>
      </c>
      <c r="Q392" s="231">
        <v>0</v>
      </c>
      <c r="R392" s="231">
        <f>Q392*H392</f>
        <v>0</v>
      </c>
      <c r="S392" s="231">
        <v>0</v>
      </c>
      <c r="T392" s="232">
        <f>S392*H392</f>
        <v>0</v>
      </c>
      <c r="AR392" s="24" t="s">
        <v>635</v>
      </c>
      <c r="AT392" s="24" t="s">
        <v>151</v>
      </c>
      <c r="AU392" s="24" t="s">
        <v>81</v>
      </c>
      <c r="AY392" s="24" t="s">
        <v>148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24" t="s">
        <v>79</v>
      </c>
      <c r="BK392" s="233">
        <f>ROUND(I392*H392,2)</f>
        <v>0</v>
      </c>
      <c r="BL392" s="24" t="s">
        <v>635</v>
      </c>
      <c r="BM392" s="24" t="s">
        <v>674</v>
      </c>
    </row>
    <row r="393" s="11" customFormat="1">
      <c r="B393" s="234"/>
      <c r="C393" s="235"/>
      <c r="D393" s="236" t="s">
        <v>157</v>
      </c>
      <c r="E393" s="237" t="s">
        <v>21</v>
      </c>
      <c r="F393" s="238" t="s">
        <v>675</v>
      </c>
      <c r="G393" s="235"/>
      <c r="H393" s="237" t="s">
        <v>21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AT393" s="244" t="s">
        <v>157</v>
      </c>
      <c r="AU393" s="244" t="s">
        <v>81</v>
      </c>
      <c r="AV393" s="11" t="s">
        <v>79</v>
      </c>
      <c r="AW393" s="11" t="s">
        <v>34</v>
      </c>
      <c r="AX393" s="11" t="s">
        <v>71</v>
      </c>
      <c r="AY393" s="244" t="s">
        <v>148</v>
      </c>
    </row>
    <row r="394" s="11" customFormat="1">
      <c r="B394" s="234"/>
      <c r="C394" s="235"/>
      <c r="D394" s="236" t="s">
        <v>157</v>
      </c>
      <c r="E394" s="237" t="s">
        <v>21</v>
      </c>
      <c r="F394" s="238" t="s">
        <v>676</v>
      </c>
      <c r="G394" s="235"/>
      <c r="H394" s="237" t="s">
        <v>21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AT394" s="244" t="s">
        <v>157</v>
      </c>
      <c r="AU394" s="244" t="s">
        <v>81</v>
      </c>
      <c r="AV394" s="11" t="s">
        <v>79</v>
      </c>
      <c r="AW394" s="11" t="s">
        <v>34</v>
      </c>
      <c r="AX394" s="11" t="s">
        <v>71</v>
      </c>
      <c r="AY394" s="244" t="s">
        <v>148</v>
      </c>
    </row>
    <row r="395" s="12" customFormat="1">
      <c r="B395" s="245"/>
      <c r="C395" s="246"/>
      <c r="D395" s="236" t="s">
        <v>157</v>
      </c>
      <c r="E395" s="247" t="s">
        <v>21</v>
      </c>
      <c r="F395" s="248" t="s">
        <v>79</v>
      </c>
      <c r="G395" s="246"/>
      <c r="H395" s="249">
        <v>1</v>
      </c>
      <c r="I395" s="250"/>
      <c r="J395" s="246"/>
      <c r="K395" s="246"/>
      <c r="L395" s="251"/>
      <c r="M395" s="279"/>
      <c r="N395" s="280"/>
      <c r="O395" s="280"/>
      <c r="P395" s="280"/>
      <c r="Q395" s="280"/>
      <c r="R395" s="280"/>
      <c r="S395" s="280"/>
      <c r="T395" s="281"/>
      <c r="AT395" s="255" t="s">
        <v>157</v>
      </c>
      <c r="AU395" s="255" t="s">
        <v>81</v>
      </c>
      <c r="AV395" s="12" t="s">
        <v>81</v>
      </c>
      <c r="AW395" s="12" t="s">
        <v>34</v>
      </c>
      <c r="AX395" s="12" t="s">
        <v>79</v>
      </c>
      <c r="AY395" s="255" t="s">
        <v>148</v>
      </c>
    </row>
    <row r="396" s="1" customFormat="1" ht="6.96" customHeight="1">
      <c r="B396" s="67"/>
      <c r="C396" s="68"/>
      <c r="D396" s="68"/>
      <c r="E396" s="68"/>
      <c r="F396" s="68"/>
      <c r="G396" s="68"/>
      <c r="H396" s="68"/>
      <c r="I396" s="167"/>
      <c r="J396" s="68"/>
      <c r="K396" s="68"/>
      <c r="L396" s="72"/>
    </row>
  </sheetData>
  <sheetProtection sheet="1" autoFilter="0" formatColumns="0" formatRows="0" objects="1" scenarios="1" spinCount="100000" saltValue="P5JpQqV7hqj92uz9OXl1HPtY/KFzX5aaFIAD8/B/cBGxOAmMvWqZW98nxkUePqcZV7Aa9BHhn5CzhlM7PN5HIg==" hashValue="ZGjBc+7goF87Oa1OaoXAOZApbkTHkNyPRkHURlpjvc42AemClzHg4xUhNpXvjYH5EOgWalx7lZsHCqq32rw7Ag==" algorithmName="SHA-512" password="CC35"/>
  <autoFilter ref="C95:K395"/>
  <mergeCells count="10">
    <mergeCell ref="E7:H7"/>
    <mergeCell ref="E9:H9"/>
    <mergeCell ref="E24:H24"/>
    <mergeCell ref="E45:H45"/>
    <mergeCell ref="E47:H47"/>
    <mergeCell ref="J51:J52"/>
    <mergeCell ref="E86:H86"/>
    <mergeCell ref="E88:H88"/>
    <mergeCell ref="G1:H1"/>
    <mergeCell ref="L2:V2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91</v>
      </c>
      <c r="G1" s="139" t="s">
        <v>92</v>
      </c>
      <c r="H1" s="139"/>
      <c r="I1" s="140"/>
      <c r="J1" s="139" t="s">
        <v>93</v>
      </c>
      <c r="K1" s="138" t="s">
        <v>94</v>
      </c>
      <c r="L1" s="139" t="s">
        <v>95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84</v>
      </c>
      <c r="AZ2" s="141" t="s">
        <v>677</v>
      </c>
      <c r="BA2" s="141" t="s">
        <v>678</v>
      </c>
      <c r="BB2" s="141" t="s">
        <v>98</v>
      </c>
      <c r="BC2" s="141" t="s">
        <v>679</v>
      </c>
      <c r="BD2" s="141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81</v>
      </c>
      <c r="AZ3" s="141" t="s">
        <v>680</v>
      </c>
      <c r="BA3" s="141" t="s">
        <v>681</v>
      </c>
      <c r="BB3" s="141" t="s">
        <v>98</v>
      </c>
      <c r="BC3" s="141" t="s">
        <v>682</v>
      </c>
      <c r="BD3" s="141" t="s">
        <v>81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  <c r="AZ4" s="141" t="s">
        <v>683</v>
      </c>
      <c r="BA4" s="141" t="s">
        <v>684</v>
      </c>
      <c r="BB4" s="141" t="s">
        <v>98</v>
      </c>
      <c r="BC4" s="141" t="s">
        <v>685</v>
      </c>
      <c r="BD4" s="141" t="s">
        <v>81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ZŠ Dr.Peška 768, Chrudim - Rekonstrukce objektu tělocvičny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686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7" t="s">
        <v>25</v>
      </c>
      <c r="J12" s="148" t="str">
        <f>'Rekapitulace stavby'!AN8</f>
        <v>20. 12. 2017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7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7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7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7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>Ing. Josef Dvořák</v>
      </c>
      <c r="F21" s="47"/>
      <c r="G21" s="47"/>
      <c r="H21" s="47"/>
      <c r="I21" s="147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5"/>
      <c r="J23" s="47"/>
      <c r="K23" s="51"/>
    </row>
    <row r="24" s="6" customFormat="1" ht="42.75" customHeight="1">
      <c r="B24" s="149"/>
      <c r="C24" s="150"/>
      <c r="D24" s="150"/>
      <c r="E24" s="44" t="s">
        <v>106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37</v>
      </c>
      <c r="E27" s="47"/>
      <c r="F27" s="47"/>
      <c r="G27" s="47"/>
      <c r="H27" s="47"/>
      <c r="I27" s="145"/>
      <c r="J27" s="156">
        <f>ROUND(J99,2)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7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8">
        <f>ROUND(SUM(BE99:BE345), 2)</f>
        <v>0</v>
      </c>
      <c r="G30" s="47"/>
      <c r="H30" s="47"/>
      <c r="I30" s="159">
        <v>0.20999999999999999</v>
      </c>
      <c r="J30" s="158">
        <f>ROUND(ROUND((SUM(BE99:BE345)),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8">
        <f>ROUND(SUM(BF99:BF345), 2)</f>
        <v>0</v>
      </c>
      <c r="G31" s="47"/>
      <c r="H31" s="47"/>
      <c r="I31" s="159">
        <v>0.14999999999999999</v>
      </c>
      <c r="J31" s="158">
        <f>ROUND(ROUND((SUM(BF99:BF345)),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8">
        <f>ROUND(SUM(BG99:BG345),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8">
        <f>ROUND(SUM(BH99:BH345),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8">
        <f>ROUND(SUM(BI99:BI345),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47</v>
      </c>
      <c r="E36" s="98"/>
      <c r="F36" s="98"/>
      <c r="G36" s="162" t="s">
        <v>48</v>
      </c>
      <c r="H36" s="163" t="s">
        <v>49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107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ZŠ Dr.Peška 768, Chrudim - Rekonstrukce objektu tělocvičny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02 - Výměna okenních výplní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7" t="s">
        <v>25</v>
      </c>
      <c r="J49" s="148" t="str">
        <f>IF(J12="","",J12)</f>
        <v>20. 12. 2017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7" t="s">
        <v>32</v>
      </c>
      <c r="J51" s="44" t="str">
        <f>E21</f>
        <v>Ing. Josef Dvořák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108</v>
      </c>
      <c r="D54" s="160"/>
      <c r="E54" s="160"/>
      <c r="F54" s="160"/>
      <c r="G54" s="160"/>
      <c r="H54" s="160"/>
      <c r="I54" s="174"/>
      <c r="J54" s="175" t="s">
        <v>109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110</v>
      </c>
      <c r="D56" s="47"/>
      <c r="E56" s="47"/>
      <c r="F56" s="47"/>
      <c r="G56" s="47"/>
      <c r="H56" s="47"/>
      <c r="I56" s="145"/>
      <c r="J56" s="156">
        <f>J99</f>
        <v>0</v>
      </c>
      <c r="K56" s="51"/>
      <c r="AU56" s="24" t="s">
        <v>111</v>
      </c>
    </row>
    <row r="57" s="7" customFormat="1" ht="24.96" customHeight="1">
      <c r="B57" s="178"/>
      <c r="C57" s="179"/>
      <c r="D57" s="180" t="s">
        <v>112</v>
      </c>
      <c r="E57" s="181"/>
      <c r="F57" s="181"/>
      <c r="G57" s="181"/>
      <c r="H57" s="181"/>
      <c r="I57" s="182"/>
      <c r="J57" s="183">
        <f>J100</f>
        <v>0</v>
      </c>
      <c r="K57" s="184"/>
    </row>
    <row r="58" s="8" customFormat="1" ht="19.92" customHeight="1">
      <c r="B58" s="185"/>
      <c r="C58" s="186"/>
      <c r="D58" s="187" t="s">
        <v>687</v>
      </c>
      <c r="E58" s="188"/>
      <c r="F58" s="188"/>
      <c r="G58" s="188"/>
      <c r="H58" s="188"/>
      <c r="I58" s="189"/>
      <c r="J58" s="190">
        <f>J101</f>
        <v>0</v>
      </c>
      <c r="K58" s="191"/>
    </row>
    <row r="59" s="8" customFormat="1" ht="19.92" customHeight="1">
      <c r="B59" s="185"/>
      <c r="C59" s="186"/>
      <c r="D59" s="187" t="s">
        <v>688</v>
      </c>
      <c r="E59" s="188"/>
      <c r="F59" s="188"/>
      <c r="G59" s="188"/>
      <c r="H59" s="188"/>
      <c r="I59" s="189"/>
      <c r="J59" s="190">
        <f>J109</f>
        <v>0</v>
      </c>
      <c r="K59" s="191"/>
    </row>
    <row r="60" s="8" customFormat="1" ht="19.92" customHeight="1">
      <c r="B60" s="185"/>
      <c r="C60" s="186"/>
      <c r="D60" s="187" t="s">
        <v>113</v>
      </c>
      <c r="E60" s="188"/>
      <c r="F60" s="188"/>
      <c r="G60" s="188"/>
      <c r="H60" s="188"/>
      <c r="I60" s="189"/>
      <c r="J60" s="190">
        <f>J130</f>
        <v>0</v>
      </c>
      <c r="K60" s="191"/>
    </row>
    <row r="61" s="8" customFormat="1" ht="19.92" customHeight="1">
      <c r="B61" s="185"/>
      <c r="C61" s="186"/>
      <c r="D61" s="187" t="s">
        <v>114</v>
      </c>
      <c r="E61" s="188"/>
      <c r="F61" s="188"/>
      <c r="G61" s="188"/>
      <c r="H61" s="188"/>
      <c r="I61" s="189"/>
      <c r="J61" s="190">
        <f>J149</f>
        <v>0</v>
      </c>
      <c r="K61" s="191"/>
    </row>
    <row r="62" s="8" customFormat="1" ht="19.92" customHeight="1">
      <c r="B62" s="185"/>
      <c r="C62" s="186"/>
      <c r="D62" s="187" t="s">
        <v>115</v>
      </c>
      <c r="E62" s="188"/>
      <c r="F62" s="188"/>
      <c r="G62" s="188"/>
      <c r="H62" s="188"/>
      <c r="I62" s="189"/>
      <c r="J62" s="190">
        <f>J157</f>
        <v>0</v>
      </c>
      <c r="K62" s="191"/>
    </row>
    <row r="63" s="8" customFormat="1" ht="19.92" customHeight="1">
      <c r="B63" s="185"/>
      <c r="C63" s="186"/>
      <c r="D63" s="187" t="s">
        <v>689</v>
      </c>
      <c r="E63" s="188"/>
      <c r="F63" s="188"/>
      <c r="G63" s="188"/>
      <c r="H63" s="188"/>
      <c r="I63" s="189"/>
      <c r="J63" s="190">
        <f>J164</f>
        <v>0</v>
      </c>
      <c r="K63" s="191"/>
    </row>
    <row r="64" s="8" customFormat="1" ht="19.92" customHeight="1">
      <c r="B64" s="185"/>
      <c r="C64" s="186"/>
      <c r="D64" s="187" t="s">
        <v>116</v>
      </c>
      <c r="E64" s="188"/>
      <c r="F64" s="188"/>
      <c r="G64" s="188"/>
      <c r="H64" s="188"/>
      <c r="I64" s="189"/>
      <c r="J64" s="190">
        <f>J170</f>
        <v>0</v>
      </c>
      <c r="K64" s="191"/>
    </row>
    <row r="65" s="8" customFormat="1" ht="19.92" customHeight="1">
      <c r="B65" s="185"/>
      <c r="C65" s="186"/>
      <c r="D65" s="187" t="s">
        <v>117</v>
      </c>
      <c r="E65" s="188"/>
      <c r="F65" s="188"/>
      <c r="G65" s="188"/>
      <c r="H65" s="188"/>
      <c r="I65" s="189"/>
      <c r="J65" s="190">
        <f>J188</f>
        <v>0</v>
      </c>
      <c r="K65" s="191"/>
    </row>
    <row r="66" s="8" customFormat="1" ht="19.92" customHeight="1">
      <c r="B66" s="185"/>
      <c r="C66" s="186"/>
      <c r="D66" s="187" t="s">
        <v>118</v>
      </c>
      <c r="E66" s="188"/>
      <c r="F66" s="188"/>
      <c r="G66" s="188"/>
      <c r="H66" s="188"/>
      <c r="I66" s="189"/>
      <c r="J66" s="190">
        <f>J199</f>
        <v>0</v>
      </c>
      <c r="K66" s="191"/>
    </row>
    <row r="67" s="7" customFormat="1" ht="24.96" customHeight="1">
      <c r="B67" s="178"/>
      <c r="C67" s="179"/>
      <c r="D67" s="180" t="s">
        <v>119</v>
      </c>
      <c r="E67" s="181"/>
      <c r="F67" s="181"/>
      <c r="G67" s="181"/>
      <c r="H67" s="181"/>
      <c r="I67" s="182"/>
      <c r="J67" s="183">
        <f>J202</f>
        <v>0</v>
      </c>
      <c r="K67" s="184"/>
    </row>
    <row r="68" s="8" customFormat="1" ht="19.92" customHeight="1">
      <c r="B68" s="185"/>
      <c r="C68" s="186"/>
      <c r="D68" s="187" t="s">
        <v>120</v>
      </c>
      <c r="E68" s="188"/>
      <c r="F68" s="188"/>
      <c r="G68" s="188"/>
      <c r="H68" s="188"/>
      <c r="I68" s="189"/>
      <c r="J68" s="190">
        <f>J203</f>
        <v>0</v>
      </c>
      <c r="K68" s="191"/>
    </row>
    <row r="69" s="8" customFormat="1" ht="19.92" customHeight="1">
      <c r="B69" s="185"/>
      <c r="C69" s="186"/>
      <c r="D69" s="187" t="s">
        <v>124</v>
      </c>
      <c r="E69" s="188"/>
      <c r="F69" s="188"/>
      <c r="G69" s="188"/>
      <c r="H69" s="188"/>
      <c r="I69" s="189"/>
      <c r="J69" s="190">
        <f>J229</f>
        <v>0</v>
      </c>
      <c r="K69" s="191"/>
    </row>
    <row r="70" s="8" customFormat="1" ht="19.92" customHeight="1">
      <c r="B70" s="185"/>
      <c r="C70" s="186"/>
      <c r="D70" s="187" t="s">
        <v>690</v>
      </c>
      <c r="E70" s="188"/>
      <c r="F70" s="188"/>
      <c r="G70" s="188"/>
      <c r="H70" s="188"/>
      <c r="I70" s="189"/>
      <c r="J70" s="190">
        <f>J244</f>
        <v>0</v>
      </c>
      <c r="K70" s="191"/>
    </row>
    <row r="71" s="8" customFormat="1" ht="19.92" customHeight="1">
      <c r="B71" s="185"/>
      <c r="C71" s="186"/>
      <c r="D71" s="187" t="s">
        <v>691</v>
      </c>
      <c r="E71" s="188"/>
      <c r="F71" s="188"/>
      <c r="G71" s="188"/>
      <c r="H71" s="188"/>
      <c r="I71" s="189"/>
      <c r="J71" s="190">
        <f>J285</f>
        <v>0</v>
      </c>
      <c r="K71" s="191"/>
    </row>
    <row r="72" s="8" customFormat="1" ht="19.92" customHeight="1">
      <c r="B72" s="185"/>
      <c r="C72" s="186"/>
      <c r="D72" s="187" t="s">
        <v>126</v>
      </c>
      <c r="E72" s="188"/>
      <c r="F72" s="188"/>
      <c r="G72" s="188"/>
      <c r="H72" s="188"/>
      <c r="I72" s="189"/>
      <c r="J72" s="190">
        <f>J295</f>
        <v>0</v>
      </c>
      <c r="K72" s="191"/>
    </row>
    <row r="73" s="8" customFormat="1" ht="19.92" customHeight="1">
      <c r="B73" s="185"/>
      <c r="C73" s="186"/>
      <c r="D73" s="187" t="s">
        <v>692</v>
      </c>
      <c r="E73" s="188"/>
      <c r="F73" s="188"/>
      <c r="G73" s="188"/>
      <c r="H73" s="188"/>
      <c r="I73" s="189"/>
      <c r="J73" s="190">
        <f>J305</f>
        <v>0</v>
      </c>
      <c r="K73" s="191"/>
    </row>
    <row r="74" s="8" customFormat="1" ht="19.92" customHeight="1">
      <c r="B74" s="185"/>
      <c r="C74" s="186"/>
      <c r="D74" s="187" t="s">
        <v>693</v>
      </c>
      <c r="E74" s="188"/>
      <c r="F74" s="188"/>
      <c r="G74" s="188"/>
      <c r="H74" s="188"/>
      <c r="I74" s="189"/>
      <c r="J74" s="190">
        <f>J318</f>
        <v>0</v>
      </c>
      <c r="K74" s="191"/>
    </row>
    <row r="75" s="7" customFormat="1" ht="24.96" customHeight="1">
      <c r="B75" s="178"/>
      <c r="C75" s="179"/>
      <c r="D75" s="180" t="s">
        <v>127</v>
      </c>
      <c r="E75" s="181"/>
      <c r="F75" s="181"/>
      <c r="G75" s="181"/>
      <c r="H75" s="181"/>
      <c r="I75" s="182"/>
      <c r="J75" s="183">
        <f>J321</f>
        <v>0</v>
      </c>
      <c r="K75" s="184"/>
    </row>
    <row r="76" s="8" customFormat="1" ht="19.92" customHeight="1">
      <c r="B76" s="185"/>
      <c r="C76" s="186"/>
      <c r="D76" s="187" t="s">
        <v>128</v>
      </c>
      <c r="E76" s="188"/>
      <c r="F76" s="188"/>
      <c r="G76" s="188"/>
      <c r="H76" s="188"/>
      <c r="I76" s="189"/>
      <c r="J76" s="190">
        <f>J322</f>
        <v>0</v>
      </c>
      <c r="K76" s="191"/>
    </row>
    <row r="77" s="8" customFormat="1" ht="19.92" customHeight="1">
      <c r="B77" s="185"/>
      <c r="C77" s="186"/>
      <c r="D77" s="187" t="s">
        <v>129</v>
      </c>
      <c r="E77" s="188"/>
      <c r="F77" s="188"/>
      <c r="G77" s="188"/>
      <c r="H77" s="188"/>
      <c r="I77" s="189"/>
      <c r="J77" s="190">
        <f>J324</f>
        <v>0</v>
      </c>
      <c r="K77" s="191"/>
    </row>
    <row r="78" s="8" customFormat="1" ht="19.92" customHeight="1">
      <c r="B78" s="185"/>
      <c r="C78" s="186"/>
      <c r="D78" s="187" t="s">
        <v>130</v>
      </c>
      <c r="E78" s="188"/>
      <c r="F78" s="188"/>
      <c r="G78" s="188"/>
      <c r="H78" s="188"/>
      <c r="I78" s="189"/>
      <c r="J78" s="190">
        <f>J331</f>
        <v>0</v>
      </c>
      <c r="K78" s="191"/>
    </row>
    <row r="79" s="8" customFormat="1" ht="19.92" customHeight="1">
      <c r="B79" s="185"/>
      <c r="C79" s="186"/>
      <c r="D79" s="187" t="s">
        <v>131</v>
      </c>
      <c r="E79" s="188"/>
      <c r="F79" s="188"/>
      <c r="G79" s="188"/>
      <c r="H79" s="188"/>
      <c r="I79" s="189"/>
      <c r="J79" s="190">
        <f>J341</f>
        <v>0</v>
      </c>
      <c r="K79" s="191"/>
    </row>
    <row r="80" s="1" customFormat="1" ht="21.84" customHeight="1">
      <c r="B80" s="46"/>
      <c r="C80" s="47"/>
      <c r="D80" s="47"/>
      <c r="E80" s="47"/>
      <c r="F80" s="47"/>
      <c r="G80" s="47"/>
      <c r="H80" s="47"/>
      <c r="I80" s="145"/>
      <c r="J80" s="47"/>
      <c r="K80" s="51"/>
    </row>
    <row r="81" s="1" customFormat="1" ht="6.96" customHeight="1">
      <c r="B81" s="67"/>
      <c r="C81" s="68"/>
      <c r="D81" s="68"/>
      <c r="E81" s="68"/>
      <c r="F81" s="68"/>
      <c r="G81" s="68"/>
      <c r="H81" s="68"/>
      <c r="I81" s="167"/>
      <c r="J81" s="68"/>
      <c r="K81" s="69"/>
    </row>
    <row r="85" s="1" customFormat="1" ht="6.96" customHeight="1">
      <c r="B85" s="70"/>
      <c r="C85" s="71"/>
      <c r="D85" s="71"/>
      <c r="E85" s="71"/>
      <c r="F85" s="71"/>
      <c r="G85" s="71"/>
      <c r="H85" s="71"/>
      <c r="I85" s="170"/>
      <c r="J85" s="71"/>
      <c r="K85" s="71"/>
      <c r="L85" s="72"/>
    </row>
    <row r="86" s="1" customFormat="1" ht="36.96" customHeight="1">
      <c r="B86" s="46"/>
      <c r="C86" s="73" t="s">
        <v>132</v>
      </c>
      <c r="D86" s="74"/>
      <c r="E86" s="74"/>
      <c r="F86" s="74"/>
      <c r="G86" s="74"/>
      <c r="H86" s="74"/>
      <c r="I86" s="192"/>
      <c r="J86" s="74"/>
      <c r="K86" s="74"/>
      <c r="L86" s="72"/>
    </row>
    <row r="87" s="1" customFormat="1" ht="6.96" customHeight="1">
      <c r="B87" s="46"/>
      <c r="C87" s="74"/>
      <c r="D87" s="74"/>
      <c r="E87" s="74"/>
      <c r="F87" s="74"/>
      <c r="G87" s="74"/>
      <c r="H87" s="74"/>
      <c r="I87" s="192"/>
      <c r="J87" s="74"/>
      <c r="K87" s="74"/>
      <c r="L87" s="72"/>
    </row>
    <row r="88" s="1" customFormat="1" ht="14.4" customHeight="1">
      <c r="B88" s="46"/>
      <c r="C88" s="76" t="s">
        <v>18</v>
      </c>
      <c r="D88" s="74"/>
      <c r="E88" s="74"/>
      <c r="F88" s="74"/>
      <c r="G88" s="74"/>
      <c r="H88" s="74"/>
      <c r="I88" s="192"/>
      <c r="J88" s="74"/>
      <c r="K88" s="74"/>
      <c r="L88" s="72"/>
    </row>
    <row r="89" s="1" customFormat="1" ht="16.5" customHeight="1">
      <c r="B89" s="46"/>
      <c r="C89" s="74"/>
      <c r="D89" s="74"/>
      <c r="E89" s="193" t="str">
        <f>E7</f>
        <v>ZŠ Dr.Peška 768, Chrudim - Rekonstrukce objektu tělocvičny</v>
      </c>
      <c r="F89" s="76"/>
      <c r="G89" s="76"/>
      <c r="H89" s="76"/>
      <c r="I89" s="192"/>
      <c r="J89" s="74"/>
      <c r="K89" s="74"/>
      <c r="L89" s="72"/>
    </row>
    <row r="90" s="1" customFormat="1" ht="14.4" customHeight="1">
      <c r="B90" s="46"/>
      <c r="C90" s="76" t="s">
        <v>104</v>
      </c>
      <c r="D90" s="74"/>
      <c r="E90" s="74"/>
      <c r="F90" s="74"/>
      <c r="G90" s="74"/>
      <c r="H90" s="74"/>
      <c r="I90" s="192"/>
      <c r="J90" s="74"/>
      <c r="K90" s="74"/>
      <c r="L90" s="72"/>
    </row>
    <row r="91" s="1" customFormat="1" ht="17.25" customHeight="1">
      <c r="B91" s="46"/>
      <c r="C91" s="74"/>
      <c r="D91" s="74"/>
      <c r="E91" s="82" t="str">
        <f>E9</f>
        <v>02 - Výměna okenních výplní</v>
      </c>
      <c r="F91" s="74"/>
      <c r="G91" s="74"/>
      <c r="H91" s="74"/>
      <c r="I91" s="192"/>
      <c r="J91" s="74"/>
      <c r="K91" s="74"/>
      <c r="L91" s="72"/>
    </row>
    <row r="92" s="1" customFormat="1" ht="6.96" customHeight="1">
      <c r="B92" s="46"/>
      <c r="C92" s="74"/>
      <c r="D92" s="74"/>
      <c r="E92" s="74"/>
      <c r="F92" s="74"/>
      <c r="G92" s="74"/>
      <c r="H92" s="74"/>
      <c r="I92" s="192"/>
      <c r="J92" s="74"/>
      <c r="K92" s="74"/>
      <c r="L92" s="72"/>
    </row>
    <row r="93" s="1" customFormat="1" ht="18" customHeight="1">
      <c r="B93" s="46"/>
      <c r="C93" s="76" t="s">
        <v>23</v>
      </c>
      <c r="D93" s="74"/>
      <c r="E93" s="74"/>
      <c r="F93" s="194" t="str">
        <f>F12</f>
        <v xml:space="preserve"> </v>
      </c>
      <c r="G93" s="74"/>
      <c r="H93" s="74"/>
      <c r="I93" s="195" t="s">
        <v>25</v>
      </c>
      <c r="J93" s="85" t="str">
        <f>IF(J12="","",J12)</f>
        <v>20. 12. 2017</v>
      </c>
      <c r="K93" s="74"/>
      <c r="L93" s="72"/>
    </row>
    <row r="94" s="1" customFormat="1" ht="6.96" customHeight="1">
      <c r="B94" s="46"/>
      <c r="C94" s="74"/>
      <c r="D94" s="74"/>
      <c r="E94" s="74"/>
      <c r="F94" s="74"/>
      <c r="G94" s="74"/>
      <c r="H94" s="74"/>
      <c r="I94" s="192"/>
      <c r="J94" s="74"/>
      <c r="K94" s="74"/>
      <c r="L94" s="72"/>
    </row>
    <row r="95" s="1" customFormat="1">
      <c r="B95" s="46"/>
      <c r="C95" s="76" t="s">
        <v>27</v>
      </c>
      <c r="D95" s="74"/>
      <c r="E95" s="74"/>
      <c r="F95" s="194" t="str">
        <f>E15</f>
        <v xml:space="preserve"> </v>
      </c>
      <c r="G95" s="74"/>
      <c r="H95" s="74"/>
      <c r="I95" s="195" t="s">
        <v>32</v>
      </c>
      <c r="J95" s="194" t="str">
        <f>E21</f>
        <v>Ing. Josef Dvořák</v>
      </c>
      <c r="K95" s="74"/>
      <c r="L95" s="72"/>
    </row>
    <row r="96" s="1" customFormat="1" ht="14.4" customHeight="1">
      <c r="B96" s="46"/>
      <c r="C96" s="76" t="s">
        <v>30</v>
      </c>
      <c r="D96" s="74"/>
      <c r="E96" s="74"/>
      <c r="F96" s="194" t="str">
        <f>IF(E18="","",E18)</f>
        <v/>
      </c>
      <c r="G96" s="74"/>
      <c r="H96" s="74"/>
      <c r="I96" s="192"/>
      <c r="J96" s="74"/>
      <c r="K96" s="74"/>
      <c r="L96" s="72"/>
    </row>
    <row r="97" s="1" customFormat="1" ht="10.32" customHeight="1">
      <c r="B97" s="46"/>
      <c r="C97" s="74"/>
      <c r="D97" s="74"/>
      <c r="E97" s="74"/>
      <c r="F97" s="74"/>
      <c r="G97" s="74"/>
      <c r="H97" s="74"/>
      <c r="I97" s="192"/>
      <c r="J97" s="74"/>
      <c r="K97" s="74"/>
      <c r="L97" s="72"/>
    </row>
    <row r="98" s="9" customFormat="1" ht="29.28" customHeight="1">
      <c r="B98" s="196"/>
      <c r="C98" s="197" t="s">
        <v>133</v>
      </c>
      <c r="D98" s="198" t="s">
        <v>56</v>
      </c>
      <c r="E98" s="198" t="s">
        <v>52</v>
      </c>
      <c r="F98" s="198" t="s">
        <v>134</v>
      </c>
      <c r="G98" s="198" t="s">
        <v>135</v>
      </c>
      <c r="H98" s="198" t="s">
        <v>136</v>
      </c>
      <c r="I98" s="199" t="s">
        <v>137</v>
      </c>
      <c r="J98" s="198" t="s">
        <v>109</v>
      </c>
      <c r="K98" s="200" t="s">
        <v>138</v>
      </c>
      <c r="L98" s="201"/>
      <c r="M98" s="102" t="s">
        <v>139</v>
      </c>
      <c r="N98" s="103" t="s">
        <v>41</v>
      </c>
      <c r="O98" s="103" t="s">
        <v>140</v>
      </c>
      <c r="P98" s="103" t="s">
        <v>141</v>
      </c>
      <c r="Q98" s="103" t="s">
        <v>142</v>
      </c>
      <c r="R98" s="103" t="s">
        <v>143</v>
      </c>
      <c r="S98" s="103" t="s">
        <v>144</v>
      </c>
      <c r="T98" s="104" t="s">
        <v>145</v>
      </c>
    </row>
    <row r="99" s="1" customFormat="1" ht="29.28" customHeight="1">
      <c r="B99" s="46"/>
      <c r="C99" s="108" t="s">
        <v>110</v>
      </c>
      <c r="D99" s="74"/>
      <c r="E99" s="74"/>
      <c r="F99" s="74"/>
      <c r="G99" s="74"/>
      <c r="H99" s="74"/>
      <c r="I99" s="192"/>
      <c r="J99" s="202">
        <f>BK99</f>
        <v>0</v>
      </c>
      <c r="K99" s="74"/>
      <c r="L99" s="72"/>
      <c r="M99" s="105"/>
      <c r="N99" s="106"/>
      <c r="O99" s="106"/>
      <c r="P99" s="203">
        <f>P100+P202+P321</f>
        <v>0</v>
      </c>
      <c r="Q99" s="106"/>
      <c r="R99" s="203">
        <f>R100+R202+R321</f>
        <v>6.1359082999999996</v>
      </c>
      <c r="S99" s="106"/>
      <c r="T99" s="204">
        <f>T100+T202+T321</f>
        <v>15.285729199999999</v>
      </c>
      <c r="AT99" s="24" t="s">
        <v>70</v>
      </c>
      <c r="AU99" s="24" t="s">
        <v>111</v>
      </c>
      <c r="BK99" s="205">
        <f>BK100+BK202+BK321</f>
        <v>0</v>
      </c>
    </row>
    <row r="100" s="10" customFormat="1" ht="37.44" customHeight="1">
      <c r="B100" s="206"/>
      <c r="C100" s="207"/>
      <c r="D100" s="208" t="s">
        <v>70</v>
      </c>
      <c r="E100" s="209" t="s">
        <v>146</v>
      </c>
      <c r="F100" s="209" t="s">
        <v>147</v>
      </c>
      <c r="G100" s="207"/>
      <c r="H100" s="207"/>
      <c r="I100" s="210"/>
      <c r="J100" s="211">
        <f>BK100</f>
        <v>0</v>
      </c>
      <c r="K100" s="207"/>
      <c r="L100" s="212"/>
      <c r="M100" s="213"/>
      <c r="N100" s="214"/>
      <c r="O100" s="214"/>
      <c r="P100" s="215">
        <f>P101+P109+P130+P149+P157+P164+P170+P188+P199</f>
        <v>0</v>
      </c>
      <c r="Q100" s="214"/>
      <c r="R100" s="215">
        <f>R101+R109+R130+R149+R157+R164+R170+R188+R199</f>
        <v>5.2228401599999996</v>
      </c>
      <c r="S100" s="214"/>
      <c r="T100" s="216">
        <f>T101+T109+T130+T149+T157+T164+T170+T188+T199</f>
        <v>13.333119999999999</v>
      </c>
      <c r="AR100" s="217" t="s">
        <v>79</v>
      </c>
      <c r="AT100" s="218" t="s">
        <v>70</v>
      </c>
      <c r="AU100" s="218" t="s">
        <v>71</v>
      </c>
      <c r="AY100" s="217" t="s">
        <v>148</v>
      </c>
      <c r="BK100" s="219">
        <f>BK101+BK109+BK130+BK149+BK157+BK164+BK170+BK188+BK199</f>
        <v>0</v>
      </c>
    </row>
    <row r="101" s="10" customFormat="1" ht="19.92" customHeight="1">
      <c r="B101" s="206"/>
      <c r="C101" s="207"/>
      <c r="D101" s="208" t="s">
        <v>70</v>
      </c>
      <c r="E101" s="220" t="s">
        <v>166</v>
      </c>
      <c r="F101" s="220" t="s">
        <v>694</v>
      </c>
      <c r="G101" s="207"/>
      <c r="H101" s="207"/>
      <c r="I101" s="210"/>
      <c r="J101" s="221">
        <f>BK101</f>
        <v>0</v>
      </c>
      <c r="K101" s="207"/>
      <c r="L101" s="212"/>
      <c r="M101" s="213"/>
      <c r="N101" s="214"/>
      <c r="O101" s="214"/>
      <c r="P101" s="215">
        <f>SUM(P102:P108)</f>
        <v>0</v>
      </c>
      <c r="Q101" s="214"/>
      <c r="R101" s="215">
        <f>SUM(R102:R108)</f>
        <v>1.7508480000000002</v>
      </c>
      <c r="S101" s="214"/>
      <c r="T101" s="216">
        <f>SUM(T102:T108)</f>
        <v>0</v>
      </c>
      <c r="AR101" s="217" t="s">
        <v>79</v>
      </c>
      <c r="AT101" s="218" t="s">
        <v>70</v>
      </c>
      <c r="AU101" s="218" t="s">
        <v>79</v>
      </c>
      <c r="AY101" s="217" t="s">
        <v>148</v>
      </c>
      <c r="BK101" s="219">
        <f>SUM(BK102:BK108)</f>
        <v>0</v>
      </c>
    </row>
    <row r="102" s="1" customFormat="1" ht="38.25" customHeight="1">
      <c r="B102" s="46"/>
      <c r="C102" s="222" t="s">
        <v>79</v>
      </c>
      <c r="D102" s="222" t="s">
        <v>151</v>
      </c>
      <c r="E102" s="223" t="s">
        <v>695</v>
      </c>
      <c r="F102" s="224" t="s">
        <v>696</v>
      </c>
      <c r="G102" s="225" t="s">
        <v>98</v>
      </c>
      <c r="H102" s="226">
        <v>8.4000000000000004</v>
      </c>
      <c r="I102" s="227"/>
      <c r="J102" s="228">
        <f>ROUND(I102*H102,2)</f>
        <v>0</v>
      </c>
      <c r="K102" s="224" t="s">
        <v>154</v>
      </c>
      <c r="L102" s="72"/>
      <c r="M102" s="229" t="s">
        <v>21</v>
      </c>
      <c r="N102" s="230" t="s">
        <v>42</v>
      </c>
      <c r="O102" s="47"/>
      <c r="P102" s="231">
        <f>O102*H102</f>
        <v>0</v>
      </c>
      <c r="Q102" s="231">
        <v>0.20832000000000001</v>
      </c>
      <c r="R102" s="231">
        <f>Q102*H102</f>
        <v>1.7498880000000001</v>
      </c>
      <c r="S102" s="231">
        <v>0</v>
      </c>
      <c r="T102" s="232">
        <f>S102*H102</f>
        <v>0</v>
      </c>
      <c r="AR102" s="24" t="s">
        <v>155</v>
      </c>
      <c r="AT102" s="24" t="s">
        <v>151</v>
      </c>
      <c r="AU102" s="24" t="s">
        <v>81</v>
      </c>
      <c r="AY102" s="24" t="s">
        <v>148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4" t="s">
        <v>79</v>
      </c>
      <c r="BK102" s="233">
        <f>ROUND(I102*H102,2)</f>
        <v>0</v>
      </c>
      <c r="BL102" s="24" t="s">
        <v>155</v>
      </c>
      <c r="BM102" s="24" t="s">
        <v>697</v>
      </c>
    </row>
    <row r="103" s="11" customFormat="1">
      <c r="B103" s="234"/>
      <c r="C103" s="235"/>
      <c r="D103" s="236" t="s">
        <v>157</v>
      </c>
      <c r="E103" s="237" t="s">
        <v>21</v>
      </c>
      <c r="F103" s="238" t="s">
        <v>698</v>
      </c>
      <c r="G103" s="235"/>
      <c r="H103" s="237" t="s">
        <v>21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157</v>
      </c>
      <c r="AU103" s="244" t="s">
        <v>81</v>
      </c>
      <c r="AV103" s="11" t="s">
        <v>79</v>
      </c>
      <c r="AW103" s="11" t="s">
        <v>34</v>
      </c>
      <c r="AX103" s="11" t="s">
        <v>71</v>
      </c>
      <c r="AY103" s="244" t="s">
        <v>148</v>
      </c>
    </row>
    <row r="104" s="12" customFormat="1">
      <c r="B104" s="245"/>
      <c r="C104" s="246"/>
      <c r="D104" s="236" t="s">
        <v>157</v>
      </c>
      <c r="E104" s="247" t="s">
        <v>21</v>
      </c>
      <c r="F104" s="248" t="s">
        <v>699</v>
      </c>
      <c r="G104" s="246"/>
      <c r="H104" s="249">
        <v>8.4000000000000004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157</v>
      </c>
      <c r="AU104" s="255" t="s">
        <v>81</v>
      </c>
      <c r="AV104" s="12" t="s">
        <v>81</v>
      </c>
      <c r="AW104" s="12" t="s">
        <v>34</v>
      </c>
      <c r="AX104" s="12" t="s">
        <v>79</v>
      </c>
      <c r="AY104" s="255" t="s">
        <v>148</v>
      </c>
    </row>
    <row r="105" s="1" customFormat="1" ht="16.5" customHeight="1">
      <c r="B105" s="46"/>
      <c r="C105" s="222" t="s">
        <v>81</v>
      </c>
      <c r="D105" s="222" t="s">
        <v>151</v>
      </c>
      <c r="E105" s="223" t="s">
        <v>700</v>
      </c>
      <c r="F105" s="224" t="s">
        <v>701</v>
      </c>
      <c r="G105" s="225" t="s">
        <v>162</v>
      </c>
      <c r="H105" s="226">
        <v>8</v>
      </c>
      <c r="I105" s="227"/>
      <c r="J105" s="228">
        <f>ROUND(I105*H105,2)</f>
        <v>0</v>
      </c>
      <c r="K105" s="224" t="s">
        <v>154</v>
      </c>
      <c r="L105" s="72"/>
      <c r="M105" s="229" t="s">
        <v>21</v>
      </c>
      <c r="N105" s="230" t="s">
        <v>42</v>
      </c>
      <c r="O105" s="47"/>
      <c r="P105" s="231">
        <f>O105*H105</f>
        <v>0</v>
      </c>
      <c r="Q105" s="231">
        <v>0.00012</v>
      </c>
      <c r="R105" s="231">
        <f>Q105*H105</f>
        <v>0.00096000000000000002</v>
      </c>
      <c r="S105" s="231">
        <v>0</v>
      </c>
      <c r="T105" s="232">
        <f>S105*H105</f>
        <v>0</v>
      </c>
      <c r="AR105" s="24" t="s">
        <v>155</v>
      </c>
      <c r="AT105" s="24" t="s">
        <v>151</v>
      </c>
      <c r="AU105" s="24" t="s">
        <v>81</v>
      </c>
      <c r="AY105" s="24" t="s">
        <v>148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79</v>
      </c>
      <c r="BK105" s="233">
        <f>ROUND(I105*H105,2)</f>
        <v>0</v>
      </c>
      <c r="BL105" s="24" t="s">
        <v>155</v>
      </c>
      <c r="BM105" s="24" t="s">
        <v>702</v>
      </c>
    </row>
    <row r="106" s="11" customFormat="1">
      <c r="B106" s="234"/>
      <c r="C106" s="235"/>
      <c r="D106" s="236" t="s">
        <v>157</v>
      </c>
      <c r="E106" s="237" t="s">
        <v>21</v>
      </c>
      <c r="F106" s="238" t="s">
        <v>703</v>
      </c>
      <c r="G106" s="235"/>
      <c r="H106" s="237" t="s">
        <v>21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157</v>
      </c>
      <c r="AU106" s="244" t="s">
        <v>81</v>
      </c>
      <c r="AV106" s="11" t="s">
        <v>79</v>
      </c>
      <c r="AW106" s="11" t="s">
        <v>34</v>
      </c>
      <c r="AX106" s="11" t="s">
        <v>71</v>
      </c>
      <c r="AY106" s="244" t="s">
        <v>148</v>
      </c>
    </row>
    <row r="107" s="11" customFormat="1">
      <c r="B107" s="234"/>
      <c r="C107" s="235"/>
      <c r="D107" s="236" t="s">
        <v>157</v>
      </c>
      <c r="E107" s="237" t="s">
        <v>21</v>
      </c>
      <c r="F107" s="238" t="s">
        <v>436</v>
      </c>
      <c r="G107" s="235"/>
      <c r="H107" s="237" t="s">
        <v>21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157</v>
      </c>
      <c r="AU107" s="244" t="s">
        <v>81</v>
      </c>
      <c r="AV107" s="11" t="s">
        <v>79</v>
      </c>
      <c r="AW107" s="11" t="s">
        <v>34</v>
      </c>
      <c r="AX107" s="11" t="s">
        <v>71</v>
      </c>
      <c r="AY107" s="244" t="s">
        <v>148</v>
      </c>
    </row>
    <row r="108" s="12" customFormat="1">
      <c r="B108" s="245"/>
      <c r="C108" s="246"/>
      <c r="D108" s="236" t="s">
        <v>157</v>
      </c>
      <c r="E108" s="247" t="s">
        <v>21</v>
      </c>
      <c r="F108" s="248" t="s">
        <v>704</v>
      </c>
      <c r="G108" s="246"/>
      <c r="H108" s="249">
        <v>8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157</v>
      </c>
      <c r="AU108" s="255" t="s">
        <v>81</v>
      </c>
      <c r="AV108" s="12" t="s">
        <v>81</v>
      </c>
      <c r="AW108" s="12" t="s">
        <v>34</v>
      </c>
      <c r="AX108" s="12" t="s">
        <v>79</v>
      </c>
      <c r="AY108" s="255" t="s">
        <v>148</v>
      </c>
    </row>
    <row r="109" s="10" customFormat="1" ht="29.88" customHeight="1">
      <c r="B109" s="206"/>
      <c r="C109" s="207"/>
      <c r="D109" s="208" t="s">
        <v>70</v>
      </c>
      <c r="E109" s="220" t="s">
        <v>503</v>
      </c>
      <c r="F109" s="220" t="s">
        <v>705</v>
      </c>
      <c r="G109" s="207"/>
      <c r="H109" s="207"/>
      <c r="I109" s="210"/>
      <c r="J109" s="221">
        <f>BK109</f>
        <v>0</v>
      </c>
      <c r="K109" s="207"/>
      <c r="L109" s="212"/>
      <c r="M109" s="213"/>
      <c r="N109" s="214"/>
      <c r="O109" s="214"/>
      <c r="P109" s="215">
        <f>SUM(P110:P129)</f>
        <v>0</v>
      </c>
      <c r="Q109" s="214"/>
      <c r="R109" s="215">
        <f>SUM(R110:R129)</f>
        <v>1.16178</v>
      </c>
      <c r="S109" s="214"/>
      <c r="T109" s="216">
        <f>SUM(T110:T129)</f>
        <v>0</v>
      </c>
      <c r="AR109" s="217" t="s">
        <v>79</v>
      </c>
      <c r="AT109" s="218" t="s">
        <v>70</v>
      </c>
      <c r="AU109" s="218" t="s">
        <v>79</v>
      </c>
      <c r="AY109" s="217" t="s">
        <v>148</v>
      </c>
      <c r="BK109" s="219">
        <f>SUM(BK110:BK129)</f>
        <v>0</v>
      </c>
    </row>
    <row r="110" s="1" customFormat="1" ht="25.5" customHeight="1">
      <c r="B110" s="46"/>
      <c r="C110" s="222" t="s">
        <v>166</v>
      </c>
      <c r="D110" s="222" t="s">
        <v>151</v>
      </c>
      <c r="E110" s="223" t="s">
        <v>706</v>
      </c>
      <c r="F110" s="224" t="s">
        <v>707</v>
      </c>
      <c r="G110" s="225" t="s">
        <v>98</v>
      </c>
      <c r="H110" s="226">
        <v>8.4000000000000004</v>
      </c>
      <c r="I110" s="227"/>
      <c r="J110" s="228">
        <f>ROUND(I110*H110,2)</f>
        <v>0</v>
      </c>
      <c r="K110" s="224" t="s">
        <v>154</v>
      </c>
      <c r="L110" s="72"/>
      <c r="M110" s="229" t="s">
        <v>21</v>
      </c>
      <c r="N110" s="230" t="s">
        <v>42</v>
      </c>
      <c r="O110" s="47"/>
      <c r="P110" s="231">
        <f>O110*H110</f>
        <v>0</v>
      </c>
      <c r="Q110" s="231">
        <v>0.00025999999999999998</v>
      </c>
      <c r="R110" s="231">
        <f>Q110*H110</f>
        <v>0.0021839999999999997</v>
      </c>
      <c r="S110" s="231">
        <v>0</v>
      </c>
      <c r="T110" s="232">
        <f>S110*H110</f>
        <v>0</v>
      </c>
      <c r="AR110" s="24" t="s">
        <v>155</v>
      </c>
      <c r="AT110" s="24" t="s">
        <v>151</v>
      </c>
      <c r="AU110" s="24" t="s">
        <v>81</v>
      </c>
      <c r="AY110" s="24" t="s">
        <v>148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4" t="s">
        <v>79</v>
      </c>
      <c r="BK110" s="233">
        <f>ROUND(I110*H110,2)</f>
        <v>0</v>
      </c>
      <c r="BL110" s="24" t="s">
        <v>155</v>
      </c>
      <c r="BM110" s="24" t="s">
        <v>708</v>
      </c>
    </row>
    <row r="111" s="1" customFormat="1" ht="38.25" customHeight="1">
      <c r="B111" s="46"/>
      <c r="C111" s="222" t="s">
        <v>155</v>
      </c>
      <c r="D111" s="222" t="s">
        <v>151</v>
      </c>
      <c r="E111" s="223" t="s">
        <v>709</v>
      </c>
      <c r="F111" s="224" t="s">
        <v>710</v>
      </c>
      <c r="G111" s="225" t="s">
        <v>98</v>
      </c>
      <c r="H111" s="226">
        <v>8.4000000000000004</v>
      </c>
      <c r="I111" s="227"/>
      <c r="J111" s="228">
        <f>ROUND(I111*H111,2)</f>
        <v>0</v>
      </c>
      <c r="K111" s="224" t="s">
        <v>154</v>
      </c>
      <c r="L111" s="72"/>
      <c r="M111" s="229" t="s">
        <v>21</v>
      </c>
      <c r="N111" s="230" t="s">
        <v>42</v>
      </c>
      <c r="O111" s="47"/>
      <c r="P111" s="231">
        <f>O111*H111</f>
        <v>0</v>
      </c>
      <c r="Q111" s="231">
        <v>0.013129999999999999</v>
      </c>
      <c r="R111" s="231">
        <f>Q111*H111</f>
        <v>0.110292</v>
      </c>
      <c r="S111" s="231">
        <v>0</v>
      </c>
      <c r="T111" s="232">
        <f>S111*H111</f>
        <v>0</v>
      </c>
      <c r="AR111" s="24" t="s">
        <v>155</v>
      </c>
      <c r="AT111" s="24" t="s">
        <v>151</v>
      </c>
      <c r="AU111" s="24" t="s">
        <v>81</v>
      </c>
      <c r="AY111" s="24" t="s">
        <v>148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4" t="s">
        <v>79</v>
      </c>
      <c r="BK111" s="233">
        <f>ROUND(I111*H111,2)</f>
        <v>0</v>
      </c>
      <c r="BL111" s="24" t="s">
        <v>155</v>
      </c>
      <c r="BM111" s="24" t="s">
        <v>711</v>
      </c>
    </row>
    <row r="112" s="11" customFormat="1">
      <c r="B112" s="234"/>
      <c r="C112" s="235"/>
      <c r="D112" s="236" t="s">
        <v>157</v>
      </c>
      <c r="E112" s="237" t="s">
        <v>21</v>
      </c>
      <c r="F112" s="238" t="s">
        <v>698</v>
      </c>
      <c r="G112" s="235"/>
      <c r="H112" s="237" t="s">
        <v>21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157</v>
      </c>
      <c r="AU112" s="244" t="s">
        <v>81</v>
      </c>
      <c r="AV112" s="11" t="s">
        <v>79</v>
      </c>
      <c r="AW112" s="11" t="s">
        <v>34</v>
      </c>
      <c r="AX112" s="11" t="s">
        <v>71</v>
      </c>
      <c r="AY112" s="244" t="s">
        <v>148</v>
      </c>
    </row>
    <row r="113" s="12" customFormat="1">
      <c r="B113" s="245"/>
      <c r="C113" s="246"/>
      <c r="D113" s="236" t="s">
        <v>157</v>
      </c>
      <c r="E113" s="247" t="s">
        <v>712</v>
      </c>
      <c r="F113" s="248" t="s">
        <v>699</v>
      </c>
      <c r="G113" s="246"/>
      <c r="H113" s="249">
        <v>8.4000000000000004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AT113" s="255" t="s">
        <v>157</v>
      </c>
      <c r="AU113" s="255" t="s">
        <v>81</v>
      </c>
      <c r="AV113" s="12" t="s">
        <v>81</v>
      </c>
      <c r="AW113" s="12" t="s">
        <v>34</v>
      </c>
      <c r="AX113" s="12" t="s">
        <v>79</v>
      </c>
      <c r="AY113" s="255" t="s">
        <v>148</v>
      </c>
    </row>
    <row r="114" s="1" customFormat="1" ht="38.25" customHeight="1">
      <c r="B114" s="46"/>
      <c r="C114" s="222" t="s">
        <v>181</v>
      </c>
      <c r="D114" s="222" t="s">
        <v>151</v>
      </c>
      <c r="E114" s="223" t="s">
        <v>713</v>
      </c>
      <c r="F114" s="224" t="s">
        <v>714</v>
      </c>
      <c r="G114" s="225" t="s">
        <v>98</v>
      </c>
      <c r="H114" s="226">
        <v>8.4000000000000004</v>
      </c>
      <c r="I114" s="227"/>
      <c r="J114" s="228">
        <f>ROUND(I114*H114,2)</f>
        <v>0</v>
      </c>
      <c r="K114" s="224" t="s">
        <v>154</v>
      </c>
      <c r="L114" s="72"/>
      <c r="M114" s="229" t="s">
        <v>21</v>
      </c>
      <c r="N114" s="230" t="s">
        <v>42</v>
      </c>
      <c r="O114" s="47"/>
      <c r="P114" s="231">
        <f>O114*H114</f>
        <v>0</v>
      </c>
      <c r="Q114" s="231">
        <v>0.0052500000000000003</v>
      </c>
      <c r="R114" s="231">
        <f>Q114*H114</f>
        <v>0.044100000000000007</v>
      </c>
      <c r="S114" s="231">
        <v>0</v>
      </c>
      <c r="T114" s="232">
        <f>S114*H114</f>
        <v>0</v>
      </c>
      <c r="AR114" s="24" t="s">
        <v>155</v>
      </c>
      <c r="AT114" s="24" t="s">
        <v>151</v>
      </c>
      <c r="AU114" s="24" t="s">
        <v>81</v>
      </c>
      <c r="AY114" s="24" t="s">
        <v>148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4" t="s">
        <v>79</v>
      </c>
      <c r="BK114" s="233">
        <f>ROUND(I114*H114,2)</f>
        <v>0</v>
      </c>
      <c r="BL114" s="24" t="s">
        <v>155</v>
      </c>
      <c r="BM114" s="24" t="s">
        <v>715</v>
      </c>
    </row>
    <row r="115" s="1" customFormat="1" ht="16.5" customHeight="1">
      <c r="B115" s="46"/>
      <c r="C115" s="222" t="s">
        <v>188</v>
      </c>
      <c r="D115" s="222" t="s">
        <v>151</v>
      </c>
      <c r="E115" s="223" t="s">
        <v>716</v>
      </c>
      <c r="F115" s="224" t="s">
        <v>717</v>
      </c>
      <c r="G115" s="225" t="s">
        <v>98</v>
      </c>
      <c r="H115" s="226">
        <v>29.760000000000002</v>
      </c>
      <c r="I115" s="227"/>
      <c r="J115" s="228">
        <f>ROUND(I115*H115,2)</f>
        <v>0</v>
      </c>
      <c r="K115" s="224" t="s">
        <v>154</v>
      </c>
      <c r="L115" s="72"/>
      <c r="M115" s="229" t="s">
        <v>21</v>
      </c>
      <c r="N115" s="230" t="s">
        <v>42</v>
      </c>
      <c r="O115" s="47"/>
      <c r="P115" s="231">
        <f>O115*H115</f>
        <v>0</v>
      </c>
      <c r="Q115" s="231">
        <v>0.033579999999999999</v>
      </c>
      <c r="R115" s="231">
        <f>Q115*H115</f>
        <v>0.99934080000000003</v>
      </c>
      <c r="S115" s="231">
        <v>0</v>
      </c>
      <c r="T115" s="232">
        <f>S115*H115</f>
        <v>0</v>
      </c>
      <c r="AR115" s="24" t="s">
        <v>155</v>
      </c>
      <c r="AT115" s="24" t="s">
        <v>151</v>
      </c>
      <c r="AU115" s="24" t="s">
        <v>81</v>
      </c>
      <c r="AY115" s="24" t="s">
        <v>148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4" t="s">
        <v>79</v>
      </c>
      <c r="BK115" s="233">
        <f>ROUND(I115*H115,2)</f>
        <v>0</v>
      </c>
      <c r="BL115" s="24" t="s">
        <v>155</v>
      </c>
      <c r="BM115" s="24" t="s">
        <v>718</v>
      </c>
    </row>
    <row r="116" s="11" customFormat="1">
      <c r="B116" s="234"/>
      <c r="C116" s="235"/>
      <c r="D116" s="236" t="s">
        <v>157</v>
      </c>
      <c r="E116" s="237" t="s">
        <v>21</v>
      </c>
      <c r="F116" s="238" t="s">
        <v>719</v>
      </c>
      <c r="G116" s="235"/>
      <c r="H116" s="237" t="s">
        <v>21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157</v>
      </c>
      <c r="AU116" s="244" t="s">
        <v>81</v>
      </c>
      <c r="AV116" s="11" t="s">
        <v>79</v>
      </c>
      <c r="AW116" s="11" t="s">
        <v>34</v>
      </c>
      <c r="AX116" s="11" t="s">
        <v>71</v>
      </c>
      <c r="AY116" s="244" t="s">
        <v>148</v>
      </c>
    </row>
    <row r="117" s="12" customFormat="1">
      <c r="B117" s="245"/>
      <c r="C117" s="246"/>
      <c r="D117" s="236" t="s">
        <v>157</v>
      </c>
      <c r="E117" s="247" t="s">
        <v>21</v>
      </c>
      <c r="F117" s="248" t="s">
        <v>720</v>
      </c>
      <c r="G117" s="246"/>
      <c r="H117" s="249">
        <v>3.3199999999999998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157</v>
      </c>
      <c r="AU117" s="255" t="s">
        <v>81</v>
      </c>
      <c r="AV117" s="12" t="s">
        <v>81</v>
      </c>
      <c r="AW117" s="12" t="s">
        <v>34</v>
      </c>
      <c r="AX117" s="12" t="s">
        <v>71</v>
      </c>
      <c r="AY117" s="255" t="s">
        <v>148</v>
      </c>
    </row>
    <row r="118" s="12" customFormat="1">
      <c r="B118" s="245"/>
      <c r="C118" s="246"/>
      <c r="D118" s="236" t="s">
        <v>157</v>
      </c>
      <c r="E118" s="247" t="s">
        <v>21</v>
      </c>
      <c r="F118" s="248" t="s">
        <v>721</v>
      </c>
      <c r="G118" s="246"/>
      <c r="H118" s="249">
        <v>24.600000000000001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157</v>
      </c>
      <c r="AU118" s="255" t="s">
        <v>81</v>
      </c>
      <c r="AV118" s="12" t="s">
        <v>81</v>
      </c>
      <c r="AW118" s="12" t="s">
        <v>34</v>
      </c>
      <c r="AX118" s="12" t="s">
        <v>71</v>
      </c>
      <c r="AY118" s="255" t="s">
        <v>148</v>
      </c>
    </row>
    <row r="119" s="12" customFormat="1">
      <c r="B119" s="245"/>
      <c r="C119" s="246"/>
      <c r="D119" s="236" t="s">
        <v>157</v>
      </c>
      <c r="E119" s="247" t="s">
        <v>21</v>
      </c>
      <c r="F119" s="248" t="s">
        <v>722</v>
      </c>
      <c r="G119" s="246"/>
      <c r="H119" s="249">
        <v>1.8400000000000001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AT119" s="255" t="s">
        <v>157</v>
      </c>
      <c r="AU119" s="255" t="s">
        <v>81</v>
      </c>
      <c r="AV119" s="12" t="s">
        <v>81</v>
      </c>
      <c r="AW119" s="12" t="s">
        <v>34</v>
      </c>
      <c r="AX119" s="12" t="s">
        <v>71</v>
      </c>
      <c r="AY119" s="255" t="s">
        <v>148</v>
      </c>
    </row>
    <row r="120" s="13" customFormat="1">
      <c r="B120" s="256"/>
      <c r="C120" s="257"/>
      <c r="D120" s="236" t="s">
        <v>157</v>
      </c>
      <c r="E120" s="258" t="s">
        <v>723</v>
      </c>
      <c r="F120" s="259" t="s">
        <v>173</v>
      </c>
      <c r="G120" s="257"/>
      <c r="H120" s="260">
        <v>29.760000000000002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AT120" s="266" t="s">
        <v>157</v>
      </c>
      <c r="AU120" s="266" t="s">
        <v>81</v>
      </c>
      <c r="AV120" s="13" t="s">
        <v>155</v>
      </c>
      <c r="AW120" s="13" t="s">
        <v>34</v>
      </c>
      <c r="AX120" s="13" t="s">
        <v>79</v>
      </c>
      <c r="AY120" s="266" t="s">
        <v>148</v>
      </c>
    </row>
    <row r="121" s="1" customFormat="1" ht="38.25" customHeight="1">
      <c r="B121" s="46"/>
      <c r="C121" s="222" t="s">
        <v>194</v>
      </c>
      <c r="D121" s="222" t="s">
        <v>151</v>
      </c>
      <c r="E121" s="223" t="s">
        <v>724</v>
      </c>
      <c r="F121" s="224" t="s">
        <v>725</v>
      </c>
      <c r="G121" s="225" t="s">
        <v>162</v>
      </c>
      <c r="H121" s="226">
        <v>139.59999999999999</v>
      </c>
      <c r="I121" s="227"/>
      <c r="J121" s="228">
        <f>ROUND(I121*H121,2)</f>
        <v>0</v>
      </c>
      <c r="K121" s="224" t="s">
        <v>154</v>
      </c>
      <c r="L121" s="72"/>
      <c r="M121" s="229" t="s">
        <v>21</v>
      </c>
      <c r="N121" s="230" t="s">
        <v>42</v>
      </c>
      <c r="O121" s="47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AR121" s="24" t="s">
        <v>155</v>
      </c>
      <c r="AT121" s="24" t="s">
        <v>151</v>
      </c>
      <c r="AU121" s="24" t="s">
        <v>81</v>
      </c>
      <c r="AY121" s="24" t="s">
        <v>148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24" t="s">
        <v>79</v>
      </c>
      <c r="BK121" s="233">
        <f>ROUND(I121*H121,2)</f>
        <v>0</v>
      </c>
      <c r="BL121" s="24" t="s">
        <v>155</v>
      </c>
      <c r="BM121" s="24" t="s">
        <v>726</v>
      </c>
    </row>
    <row r="122" s="11" customFormat="1">
      <c r="B122" s="234"/>
      <c r="C122" s="235"/>
      <c r="D122" s="236" t="s">
        <v>157</v>
      </c>
      <c r="E122" s="237" t="s">
        <v>21</v>
      </c>
      <c r="F122" s="238" t="s">
        <v>727</v>
      </c>
      <c r="G122" s="235"/>
      <c r="H122" s="237" t="s">
        <v>21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157</v>
      </c>
      <c r="AU122" s="244" t="s">
        <v>81</v>
      </c>
      <c r="AV122" s="11" t="s">
        <v>79</v>
      </c>
      <c r="AW122" s="11" t="s">
        <v>34</v>
      </c>
      <c r="AX122" s="11" t="s">
        <v>71</v>
      </c>
      <c r="AY122" s="244" t="s">
        <v>148</v>
      </c>
    </row>
    <row r="123" s="12" customFormat="1">
      <c r="B123" s="245"/>
      <c r="C123" s="246"/>
      <c r="D123" s="236" t="s">
        <v>157</v>
      </c>
      <c r="E123" s="247" t="s">
        <v>21</v>
      </c>
      <c r="F123" s="248" t="s">
        <v>728</v>
      </c>
      <c r="G123" s="246"/>
      <c r="H123" s="249">
        <v>16.600000000000001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AT123" s="255" t="s">
        <v>157</v>
      </c>
      <c r="AU123" s="255" t="s">
        <v>81</v>
      </c>
      <c r="AV123" s="12" t="s">
        <v>81</v>
      </c>
      <c r="AW123" s="12" t="s">
        <v>34</v>
      </c>
      <c r="AX123" s="12" t="s">
        <v>71</v>
      </c>
      <c r="AY123" s="255" t="s">
        <v>148</v>
      </c>
    </row>
    <row r="124" s="12" customFormat="1">
      <c r="B124" s="245"/>
      <c r="C124" s="246"/>
      <c r="D124" s="236" t="s">
        <v>157</v>
      </c>
      <c r="E124" s="247" t="s">
        <v>21</v>
      </c>
      <c r="F124" s="248" t="s">
        <v>729</v>
      </c>
      <c r="G124" s="246"/>
      <c r="H124" s="249">
        <v>123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157</v>
      </c>
      <c r="AU124" s="255" t="s">
        <v>81</v>
      </c>
      <c r="AV124" s="12" t="s">
        <v>81</v>
      </c>
      <c r="AW124" s="12" t="s">
        <v>34</v>
      </c>
      <c r="AX124" s="12" t="s">
        <v>71</v>
      </c>
      <c r="AY124" s="255" t="s">
        <v>148</v>
      </c>
    </row>
    <row r="125" s="13" customFormat="1">
      <c r="B125" s="256"/>
      <c r="C125" s="257"/>
      <c r="D125" s="236" t="s">
        <v>157</v>
      </c>
      <c r="E125" s="258" t="s">
        <v>21</v>
      </c>
      <c r="F125" s="259" t="s">
        <v>173</v>
      </c>
      <c r="G125" s="257"/>
      <c r="H125" s="260">
        <v>139.59999999999999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AT125" s="266" t="s">
        <v>157</v>
      </c>
      <c r="AU125" s="266" t="s">
        <v>81</v>
      </c>
      <c r="AV125" s="13" t="s">
        <v>155</v>
      </c>
      <c r="AW125" s="13" t="s">
        <v>34</v>
      </c>
      <c r="AX125" s="13" t="s">
        <v>79</v>
      </c>
      <c r="AY125" s="266" t="s">
        <v>148</v>
      </c>
    </row>
    <row r="126" s="1" customFormat="1" ht="16.5" customHeight="1">
      <c r="B126" s="46"/>
      <c r="C126" s="269" t="s">
        <v>203</v>
      </c>
      <c r="D126" s="269" t="s">
        <v>321</v>
      </c>
      <c r="E126" s="270" t="s">
        <v>730</v>
      </c>
      <c r="F126" s="271" t="s">
        <v>731</v>
      </c>
      <c r="G126" s="272" t="s">
        <v>162</v>
      </c>
      <c r="H126" s="273">
        <v>146.58000000000001</v>
      </c>
      <c r="I126" s="274"/>
      <c r="J126" s="275">
        <f>ROUND(I126*H126,2)</f>
        <v>0</v>
      </c>
      <c r="K126" s="271" t="s">
        <v>154</v>
      </c>
      <c r="L126" s="276"/>
      <c r="M126" s="277" t="s">
        <v>21</v>
      </c>
      <c r="N126" s="278" t="s">
        <v>42</v>
      </c>
      <c r="O126" s="47"/>
      <c r="P126" s="231">
        <f>O126*H126</f>
        <v>0</v>
      </c>
      <c r="Q126" s="231">
        <v>4.0000000000000003E-05</v>
      </c>
      <c r="R126" s="231">
        <f>Q126*H126</f>
        <v>0.0058632000000000007</v>
      </c>
      <c r="S126" s="231">
        <v>0</v>
      </c>
      <c r="T126" s="232">
        <f>S126*H126</f>
        <v>0</v>
      </c>
      <c r="AR126" s="24" t="s">
        <v>203</v>
      </c>
      <c r="AT126" s="24" t="s">
        <v>321</v>
      </c>
      <c r="AU126" s="24" t="s">
        <v>81</v>
      </c>
      <c r="AY126" s="24" t="s">
        <v>148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24" t="s">
        <v>79</v>
      </c>
      <c r="BK126" s="233">
        <f>ROUND(I126*H126,2)</f>
        <v>0</v>
      </c>
      <c r="BL126" s="24" t="s">
        <v>155</v>
      </c>
      <c r="BM126" s="24" t="s">
        <v>732</v>
      </c>
    </row>
    <row r="127" s="12" customFormat="1">
      <c r="B127" s="245"/>
      <c r="C127" s="246"/>
      <c r="D127" s="236" t="s">
        <v>157</v>
      </c>
      <c r="E127" s="246"/>
      <c r="F127" s="248" t="s">
        <v>733</v>
      </c>
      <c r="G127" s="246"/>
      <c r="H127" s="249">
        <v>146.58000000000001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157</v>
      </c>
      <c r="AU127" s="255" t="s">
        <v>81</v>
      </c>
      <c r="AV127" s="12" t="s">
        <v>81</v>
      </c>
      <c r="AW127" s="12" t="s">
        <v>6</v>
      </c>
      <c r="AX127" s="12" t="s">
        <v>79</v>
      </c>
      <c r="AY127" s="255" t="s">
        <v>148</v>
      </c>
    </row>
    <row r="128" s="1" customFormat="1" ht="25.5" customHeight="1">
      <c r="B128" s="46"/>
      <c r="C128" s="222" t="s">
        <v>209</v>
      </c>
      <c r="D128" s="222" t="s">
        <v>151</v>
      </c>
      <c r="E128" s="223" t="s">
        <v>734</v>
      </c>
      <c r="F128" s="224" t="s">
        <v>735</v>
      </c>
      <c r="G128" s="225" t="s">
        <v>98</v>
      </c>
      <c r="H128" s="226">
        <v>124.77</v>
      </c>
      <c r="I128" s="227"/>
      <c r="J128" s="228">
        <f>ROUND(I128*H128,2)</f>
        <v>0</v>
      </c>
      <c r="K128" s="224" t="s">
        <v>154</v>
      </c>
      <c r="L128" s="72"/>
      <c r="M128" s="229" t="s">
        <v>21</v>
      </c>
      <c r="N128" s="230" t="s">
        <v>42</v>
      </c>
      <c r="O128" s="47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AR128" s="24" t="s">
        <v>155</v>
      </c>
      <c r="AT128" s="24" t="s">
        <v>151</v>
      </c>
      <c r="AU128" s="24" t="s">
        <v>81</v>
      </c>
      <c r="AY128" s="24" t="s">
        <v>148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24" t="s">
        <v>79</v>
      </c>
      <c r="BK128" s="233">
        <f>ROUND(I128*H128,2)</f>
        <v>0</v>
      </c>
      <c r="BL128" s="24" t="s">
        <v>155</v>
      </c>
      <c r="BM128" s="24" t="s">
        <v>736</v>
      </c>
    </row>
    <row r="129" s="12" customFormat="1">
      <c r="B129" s="245"/>
      <c r="C129" s="246"/>
      <c r="D129" s="236" t="s">
        <v>157</v>
      </c>
      <c r="E129" s="247" t="s">
        <v>21</v>
      </c>
      <c r="F129" s="248" t="s">
        <v>737</v>
      </c>
      <c r="G129" s="246"/>
      <c r="H129" s="249">
        <v>124.77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157</v>
      </c>
      <c r="AU129" s="255" t="s">
        <v>81</v>
      </c>
      <c r="AV129" s="12" t="s">
        <v>81</v>
      </c>
      <c r="AW129" s="12" t="s">
        <v>34</v>
      </c>
      <c r="AX129" s="12" t="s">
        <v>79</v>
      </c>
      <c r="AY129" s="255" t="s">
        <v>148</v>
      </c>
    </row>
    <row r="130" s="10" customFormat="1" ht="29.88" customHeight="1">
      <c r="B130" s="206"/>
      <c r="C130" s="207"/>
      <c r="D130" s="208" t="s">
        <v>70</v>
      </c>
      <c r="E130" s="220" t="s">
        <v>149</v>
      </c>
      <c r="F130" s="220" t="s">
        <v>150</v>
      </c>
      <c r="G130" s="207"/>
      <c r="H130" s="207"/>
      <c r="I130" s="210"/>
      <c r="J130" s="221">
        <f>BK130</f>
        <v>0</v>
      </c>
      <c r="K130" s="207"/>
      <c r="L130" s="212"/>
      <c r="M130" s="213"/>
      <c r="N130" s="214"/>
      <c r="O130" s="214"/>
      <c r="P130" s="215">
        <f>SUM(P131:P148)</f>
        <v>0</v>
      </c>
      <c r="Q130" s="214"/>
      <c r="R130" s="215">
        <f>SUM(R131:R148)</f>
        <v>0.99951000000000001</v>
      </c>
      <c r="S130" s="214"/>
      <c r="T130" s="216">
        <f>SUM(T131:T148)</f>
        <v>0</v>
      </c>
      <c r="AR130" s="217" t="s">
        <v>79</v>
      </c>
      <c r="AT130" s="218" t="s">
        <v>70</v>
      </c>
      <c r="AU130" s="218" t="s">
        <v>79</v>
      </c>
      <c r="AY130" s="217" t="s">
        <v>148</v>
      </c>
      <c r="BK130" s="219">
        <f>SUM(BK131:BK148)</f>
        <v>0</v>
      </c>
    </row>
    <row r="131" s="1" customFormat="1" ht="25.5" customHeight="1">
      <c r="B131" s="46"/>
      <c r="C131" s="222" t="s">
        <v>215</v>
      </c>
      <c r="D131" s="222" t="s">
        <v>151</v>
      </c>
      <c r="E131" s="223" t="s">
        <v>738</v>
      </c>
      <c r="F131" s="224" t="s">
        <v>739</v>
      </c>
      <c r="G131" s="225" t="s">
        <v>98</v>
      </c>
      <c r="H131" s="226">
        <v>12</v>
      </c>
      <c r="I131" s="227"/>
      <c r="J131" s="228">
        <f>ROUND(I131*H131,2)</f>
        <v>0</v>
      </c>
      <c r="K131" s="224" t="s">
        <v>154</v>
      </c>
      <c r="L131" s="72"/>
      <c r="M131" s="229" t="s">
        <v>21</v>
      </c>
      <c r="N131" s="230" t="s">
        <v>42</v>
      </c>
      <c r="O131" s="47"/>
      <c r="P131" s="231">
        <f>O131*H131</f>
        <v>0</v>
      </c>
      <c r="Q131" s="231">
        <v>0.00025999999999999998</v>
      </c>
      <c r="R131" s="231">
        <f>Q131*H131</f>
        <v>0.0031199999999999995</v>
      </c>
      <c r="S131" s="231">
        <v>0</v>
      </c>
      <c r="T131" s="232">
        <f>S131*H131</f>
        <v>0</v>
      </c>
      <c r="AR131" s="24" t="s">
        <v>155</v>
      </c>
      <c r="AT131" s="24" t="s">
        <v>151</v>
      </c>
      <c r="AU131" s="24" t="s">
        <v>81</v>
      </c>
      <c r="AY131" s="24" t="s">
        <v>148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4" t="s">
        <v>79</v>
      </c>
      <c r="BK131" s="233">
        <f>ROUND(I131*H131,2)</f>
        <v>0</v>
      </c>
      <c r="BL131" s="24" t="s">
        <v>155</v>
      </c>
      <c r="BM131" s="24" t="s">
        <v>740</v>
      </c>
    </row>
    <row r="132" s="12" customFormat="1">
      <c r="B132" s="245"/>
      <c r="C132" s="246"/>
      <c r="D132" s="236" t="s">
        <v>157</v>
      </c>
      <c r="E132" s="246"/>
      <c r="F132" s="248" t="s">
        <v>741</v>
      </c>
      <c r="G132" s="246"/>
      <c r="H132" s="249">
        <v>12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AT132" s="255" t="s">
        <v>157</v>
      </c>
      <c r="AU132" s="255" t="s">
        <v>81</v>
      </c>
      <c r="AV132" s="12" t="s">
        <v>81</v>
      </c>
      <c r="AW132" s="12" t="s">
        <v>6</v>
      </c>
      <c r="AX132" s="12" t="s">
        <v>79</v>
      </c>
      <c r="AY132" s="255" t="s">
        <v>148</v>
      </c>
    </row>
    <row r="133" s="1" customFormat="1" ht="25.5" customHeight="1">
      <c r="B133" s="46"/>
      <c r="C133" s="222" t="s">
        <v>222</v>
      </c>
      <c r="D133" s="222" t="s">
        <v>151</v>
      </c>
      <c r="E133" s="223" t="s">
        <v>742</v>
      </c>
      <c r="F133" s="224" t="s">
        <v>743</v>
      </c>
      <c r="G133" s="225" t="s">
        <v>98</v>
      </c>
      <c r="H133" s="226">
        <v>6</v>
      </c>
      <c r="I133" s="227"/>
      <c r="J133" s="228">
        <f>ROUND(I133*H133,2)</f>
        <v>0</v>
      </c>
      <c r="K133" s="224" t="s">
        <v>154</v>
      </c>
      <c r="L133" s="72"/>
      <c r="M133" s="229" t="s">
        <v>21</v>
      </c>
      <c r="N133" s="230" t="s">
        <v>42</v>
      </c>
      <c r="O133" s="47"/>
      <c r="P133" s="231">
        <f>O133*H133</f>
        <v>0</v>
      </c>
      <c r="Q133" s="231">
        <v>0.01575</v>
      </c>
      <c r="R133" s="231">
        <f>Q133*H133</f>
        <v>0.094500000000000001</v>
      </c>
      <c r="S133" s="231">
        <v>0</v>
      </c>
      <c r="T133" s="232">
        <f>S133*H133</f>
        <v>0</v>
      </c>
      <c r="AR133" s="24" t="s">
        <v>155</v>
      </c>
      <c r="AT133" s="24" t="s">
        <v>151</v>
      </c>
      <c r="AU133" s="24" t="s">
        <v>81</v>
      </c>
      <c r="AY133" s="24" t="s">
        <v>148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4" t="s">
        <v>79</v>
      </c>
      <c r="BK133" s="233">
        <f>ROUND(I133*H133,2)</f>
        <v>0</v>
      </c>
      <c r="BL133" s="24" t="s">
        <v>155</v>
      </c>
      <c r="BM133" s="24" t="s">
        <v>744</v>
      </c>
    </row>
    <row r="134" s="11" customFormat="1">
      <c r="B134" s="234"/>
      <c r="C134" s="235"/>
      <c r="D134" s="236" t="s">
        <v>157</v>
      </c>
      <c r="E134" s="237" t="s">
        <v>21</v>
      </c>
      <c r="F134" s="238" t="s">
        <v>436</v>
      </c>
      <c r="G134" s="235"/>
      <c r="H134" s="237" t="s">
        <v>21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157</v>
      </c>
      <c r="AU134" s="244" t="s">
        <v>81</v>
      </c>
      <c r="AV134" s="11" t="s">
        <v>79</v>
      </c>
      <c r="AW134" s="11" t="s">
        <v>34</v>
      </c>
      <c r="AX134" s="11" t="s">
        <v>71</v>
      </c>
      <c r="AY134" s="244" t="s">
        <v>148</v>
      </c>
    </row>
    <row r="135" s="12" customFormat="1">
      <c r="B135" s="245"/>
      <c r="C135" s="246"/>
      <c r="D135" s="236" t="s">
        <v>157</v>
      </c>
      <c r="E135" s="247" t="s">
        <v>21</v>
      </c>
      <c r="F135" s="248" t="s">
        <v>745</v>
      </c>
      <c r="G135" s="246"/>
      <c r="H135" s="249">
        <v>6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157</v>
      </c>
      <c r="AU135" s="255" t="s">
        <v>81</v>
      </c>
      <c r="AV135" s="12" t="s">
        <v>81</v>
      </c>
      <c r="AW135" s="12" t="s">
        <v>34</v>
      </c>
      <c r="AX135" s="12" t="s">
        <v>79</v>
      </c>
      <c r="AY135" s="255" t="s">
        <v>148</v>
      </c>
    </row>
    <row r="136" s="1" customFormat="1" ht="38.25" customHeight="1">
      <c r="B136" s="46"/>
      <c r="C136" s="222" t="s">
        <v>229</v>
      </c>
      <c r="D136" s="222" t="s">
        <v>151</v>
      </c>
      <c r="E136" s="223" t="s">
        <v>746</v>
      </c>
      <c r="F136" s="224" t="s">
        <v>747</v>
      </c>
      <c r="G136" s="225" t="s">
        <v>98</v>
      </c>
      <c r="H136" s="226">
        <v>12</v>
      </c>
      <c r="I136" s="227"/>
      <c r="J136" s="228">
        <f>ROUND(I136*H136,2)</f>
        <v>0</v>
      </c>
      <c r="K136" s="224" t="s">
        <v>154</v>
      </c>
      <c r="L136" s="72"/>
      <c r="M136" s="229" t="s">
        <v>21</v>
      </c>
      <c r="N136" s="230" t="s">
        <v>42</v>
      </c>
      <c r="O136" s="47"/>
      <c r="P136" s="231">
        <f>O136*H136</f>
        <v>0</v>
      </c>
      <c r="Q136" s="231">
        <v>0.0052500000000000003</v>
      </c>
      <c r="R136" s="231">
        <f>Q136*H136</f>
        <v>0.063</v>
      </c>
      <c r="S136" s="231">
        <v>0</v>
      </c>
      <c r="T136" s="232">
        <f>S136*H136</f>
        <v>0</v>
      </c>
      <c r="AR136" s="24" t="s">
        <v>155</v>
      </c>
      <c r="AT136" s="24" t="s">
        <v>151</v>
      </c>
      <c r="AU136" s="24" t="s">
        <v>81</v>
      </c>
      <c r="AY136" s="24" t="s">
        <v>148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4" t="s">
        <v>79</v>
      </c>
      <c r="BK136" s="233">
        <f>ROUND(I136*H136,2)</f>
        <v>0</v>
      </c>
      <c r="BL136" s="24" t="s">
        <v>155</v>
      </c>
      <c r="BM136" s="24" t="s">
        <v>748</v>
      </c>
    </row>
    <row r="137" s="12" customFormat="1">
      <c r="B137" s="245"/>
      <c r="C137" s="246"/>
      <c r="D137" s="236" t="s">
        <v>157</v>
      </c>
      <c r="E137" s="246"/>
      <c r="F137" s="248" t="s">
        <v>741</v>
      </c>
      <c r="G137" s="246"/>
      <c r="H137" s="249">
        <v>12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157</v>
      </c>
      <c r="AU137" s="255" t="s">
        <v>81</v>
      </c>
      <c r="AV137" s="12" t="s">
        <v>81</v>
      </c>
      <c r="AW137" s="12" t="s">
        <v>6</v>
      </c>
      <c r="AX137" s="12" t="s">
        <v>79</v>
      </c>
      <c r="AY137" s="255" t="s">
        <v>148</v>
      </c>
    </row>
    <row r="138" s="1" customFormat="1" ht="25.5" customHeight="1">
      <c r="B138" s="46"/>
      <c r="C138" s="222" t="s">
        <v>236</v>
      </c>
      <c r="D138" s="222" t="s">
        <v>151</v>
      </c>
      <c r="E138" s="223" t="s">
        <v>167</v>
      </c>
      <c r="F138" s="224" t="s">
        <v>168</v>
      </c>
      <c r="G138" s="225" t="s">
        <v>98</v>
      </c>
      <c r="H138" s="226">
        <v>6</v>
      </c>
      <c r="I138" s="227"/>
      <c r="J138" s="228">
        <f>ROUND(I138*H138,2)</f>
        <v>0</v>
      </c>
      <c r="K138" s="224" t="s">
        <v>154</v>
      </c>
      <c r="L138" s="72"/>
      <c r="M138" s="229" t="s">
        <v>21</v>
      </c>
      <c r="N138" s="230" t="s">
        <v>42</v>
      </c>
      <c r="O138" s="47"/>
      <c r="P138" s="231">
        <f>O138*H138</f>
        <v>0</v>
      </c>
      <c r="Q138" s="231">
        <v>0.0043800000000000002</v>
      </c>
      <c r="R138" s="231">
        <f>Q138*H138</f>
        <v>0.026280000000000001</v>
      </c>
      <c r="S138" s="231">
        <v>0</v>
      </c>
      <c r="T138" s="232">
        <f>S138*H138</f>
        <v>0</v>
      </c>
      <c r="AR138" s="24" t="s">
        <v>155</v>
      </c>
      <c r="AT138" s="24" t="s">
        <v>151</v>
      </c>
      <c r="AU138" s="24" t="s">
        <v>81</v>
      </c>
      <c r="AY138" s="24" t="s">
        <v>148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4" t="s">
        <v>79</v>
      </c>
      <c r="BK138" s="233">
        <f>ROUND(I138*H138,2)</f>
        <v>0</v>
      </c>
      <c r="BL138" s="24" t="s">
        <v>155</v>
      </c>
      <c r="BM138" s="24" t="s">
        <v>749</v>
      </c>
    </row>
    <row r="139" s="1" customFormat="1" ht="25.5" customHeight="1">
      <c r="B139" s="46"/>
      <c r="C139" s="222" t="s">
        <v>242</v>
      </c>
      <c r="D139" s="222" t="s">
        <v>151</v>
      </c>
      <c r="E139" s="223" t="s">
        <v>174</v>
      </c>
      <c r="F139" s="224" t="s">
        <v>175</v>
      </c>
      <c r="G139" s="225" t="s">
        <v>98</v>
      </c>
      <c r="H139" s="226">
        <v>6</v>
      </c>
      <c r="I139" s="227"/>
      <c r="J139" s="228">
        <f>ROUND(I139*H139,2)</f>
        <v>0</v>
      </c>
      <c r="K139" s="224" t="s">
        <v>154</v>
      </c>
      <c r="L139" s="72"/>
      <c r="M139" s="229" t="s">
        <v>21</v>
      </c>
      <c r="N139" s="230" t="s">
        <v>42</v>
      </c>
      <c r="O139" s="47"/>
      <c r="P139" s="231">
        <f>O139*H139</f>
        <v>0</v>
      </c>
      <c r="Q139" s="231">
        <v>0.00348</v>
      </c>
      <c r="R139" s="231">
        <f>Q139*H139</f>
        <v>0.020879999999999999</v>
      </c>
      <c r="S139" s="231">
        <v>0</v>
      </c>
      <c r="T139" s="232">
        <f>S139*H139</f>
        <v>0</v>
      </c>
      <c r="AR139" s="24" t="s">
        <v>155</v>
      </c>
      <c r="AT139" s="24" t="s">
        <v>151</v>
      </c>
      <c r="AU139" s="24" t="s">
        <v>81</v>
      </c>
      <c r="AY139" s="24" t="s">
        <v>148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24" t="s">
        <v>79</v>
      </c>
      <c r="BK139" s="233">
        <f>ROUND(I139*H139,2)</f>
        <v>0</v>
      </c>
      <c r="BL139" s="24" t="s">
        <v>155</v>
      </c>
      <c r="BM139" s="24" t="s">
        <v>750</v>
      </c>
    </row>
    <row r="140" s="1" customFormat="1">
      <c r="B140" s="46"/>
      <c r="C140" s="74"/>
      <c r="D140" s="236" t="s">
        <v>177</v>
      </c>
      <c r="E140" s="74"/>
      <c r="F140" s="267" t="s">
        <v>751</v>
      </c>
      <c r="G140" s="74"/>
      <c r="H140" s="74"/>
      <c r="I140" s="192"/>
      <c r="J140" s="74"/>
      <c r="K140" s="74"/>
      <c r="L140" s="72"/>
      <c r="M140" s="268"/>
      <c r="N140" s="47"/>
      <c r="O140" s="47"/>
      <c r="P140" s="47"/>
      <c r="Q140" s="47"/>
      <c r="R140" s="47"/>
      <c r="S140" s="47"/>
      <c r="T140" s="95"/>
      <c r="AT140" s="24" t="s">
        <v>177</v>
      </c>
      <c r="AU140" s="24" t="s">
        <v>81</v>
      </c>
    </row>
    <row r="141" s="1" customFormat="1" ht="16.5" customHeight="1">
      <c r="B141" s="46"/>
      <c r="C141" s="222" t="s">
        <v>10</v>
      </c>
      <c r="D141" s="222" t="s">
        <v>151</v>
      </c>
      <c r="E141" s="223" t="s">
        <v>752</v>
      </c>
      <c r="F141" s="224" t="s">
        <v>753</v>
      </c>
      <c r="G141" s="225" t="s">
        <v>162</v>
      </c>
      <c r="H141" s="226">
        <v>139.59999999999999</v>
      </c>
      <c r="I141" s="227"/>
      <c r="J141" s="228">
        <f>ROUND(I141*H141,2)</f>
        <v>0</v>
      </c>
      <c r="K141" s="224" t="s">
        <v>154</v>
      </c>
      <c r="L141" s="72"/>
      <c r="M141" s="229" t="s">
        <v>21</v>
      </c>
      <c r="N141" s="230" t="s">
        <v>42</v>
      </c>
      <c r="O141" s="47"/>
      <c r="P141" s="231">
        <f>O141*H141</f>
        <v>0</v>
      </c>
      <c r="Q141" s="231">
        <v>0.0015</v>
      </c>
      <c r="R141" s="231">
        <f>Q141*H141</f>
        <v>0.2094</v>
      </c>
      <c r="S141" s="231">
        <v>0</v>
      </c>
      <c r="T141" s="232">
        <f>S141*H141</f>
        <v>0</v>
      </c>
      <c r="AR141" s="24" t="s">
        <v>155</v>
      </c>
      <c r="AT141" s="24" t="s">
        <v>151</v>
      </c>
      <c r="AU141" s="24" t="s">
        <v>81</v>
      </c>
      <c r="AY141" s="24" t="s">
        <v>148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24" t="s">
        <v>79</v>
      </c>
      <c r="BK141" s="233">
        <f>ROUND(I141*H141,2)</f>
        <v>0</v>
      </c>
      <c r="BL141" s="24" t="s">
        <v>155</v>
      </c>
      <c r="BM141" s="24" t="s">
        <v>754</v>
      </c>
    </row>
    <row r="142" s="11" customFormat="1">
      <c r="B142" s="234"/>
      <c r="C142" s="235"/>
      <c r="D142" s="236" t="s">
        <v>157</v>
      </c>
      <c r="E142" s="237" t="s">
        <v>21</v>
      </c>
      <c r="F142" s="238" t="s">
        <v>755</v>
      </c>
      <c r="G142" s="235"/>
      <c r="H142" s="237" t="s">
        <v>21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157</v>
      </c>
      <c r="AU142" s="244" t="s">
        <v>81</v>
      </c>
      <c r="AV142" s="11" t="s">
        <v>79</v>
      </c>
      <c r="AW142" s="11" t="s">
        <v>34</v>
      </c>
      <c r="AX142" s="11" t="s">
        <v>71</v>
      </c>
      <c r="AY142" s="244" t="s">
        <v>148</v>
      </c>
    </row>
    <row r="143" s="12" customFormat="1">
      <c r="B143" s="245"/>
      <c r="C143" s="246"/>
      <c r="D143" s="236" t="s">
        <v>157</v>
      </c>
      <c r="E143" s="247" t="s">
        <v>21</v>
      </c>
      <c r="F143" s="248" t="s">
        <v>728</v>
      </c>
      <c r="G143" s="246"/>
      <c r="H143" s="249">
        <v>16.600000000000001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157</v>
      </c>
      <c r="AU143" s="255" t="s">
        <v>81</v>
      </c>
      <c r="AV143" s="12" t="s">
        <v>81</v>
      </c>
      <c r="AW143" s="12" t="s">
        <v>34</v>
      </c>
      <c r="AX143" s="12" t="s">
        <v>71</v>
      </c>
      <c r="AY143" s="255" t="s">
        <v>148</v>
      </c>
    </row>
    <row r="144" s="12" customFormat="1">
      <c r="B144" s="245"/>
      <c r="C144" s="246"/>
      <c r="D144" s="236" t="s">
        <v>157</v>
      </c>
      <c r="E144" s="247" t="s">
        <v>21</v>
      </c>
      <c r="F144" s="248" t="s">
        <v>729</v>
      </c>
      <c r="G144" s="246"/>
      <c r="H144" s="249">
        <v>123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AT144" s="255" t="s">
        <v>157</v>
      </c>
      <c r="AU144" s="255" t="s">
        <v>81</v>
      </c>
      <c r="AV144" s="12" t="s">
        <v>81</v>
      </c>
      <c r="AW144" s="12" t="s">
        <v>34</v>
      </c>
      <c r="AX144" s="12" t="s">
        <v>71</v>
      </c>
      <c r="AY144" s="255" t="s">
        <v>148</v>
      </c>
    </row>
    <row r="145" s="13" customFormat="1">
      <c r="B145" s="256"/>
      <c r="C145" s="257"/>
      <c r="D145" s="236" t="s">
        <v>157</v>
      </c>
      <c r="E145" s="258" t="s">
        <v>21</v>
      </c>
      <c r="F145" s="259" t="s">
        <v>173</v>
      </c>
      <c r="G145" s="257"/>
      <c r="H145" s="260">
        <v>139.59999999999999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AT145" s="266" t="s">
        <v>157</v>
      </c>
      <c r="AU145" s="266" t="s">
        <v>81</v>
      </c>
      <c r="AV145" s="13" t="s">
        <v>155</v>
      </c>
      <c r="AW145" s="13" t="s">
        <v>34</v>
      </c>
      <c r="AX145" s="13" t="s">
        <v>79</v>
      </c>
      <c r="AY145" s="266" t="s">
        <v>148</v>
      </c>
    </row>
    <row r="146" s="1" customFormat="1" ht="25.5" customHeight="1">
      <c r="B146" s="46"/>
      <c r="C146" s="222" t="s">
        <v>256</v>
      </c>
      <c r="D146" s="222" t="s">
        <v>151</v>
      </c>
      <c r="E146" s="223" t="s">
        <v>160</v>
      </c>
      <c r="F146" s="224" t="s">
        <v>161</v>
      </c>
      <c r="G146" s="225" t="s">
        <v>162</v>
      </c>
      <c r="H146" s="226">
        <v>28.199999999999999</v>
      </c>
      <c r="I146" s="227"/>
      <c r="J146" s="228">
        <f>ROUND(I146*H146,2)</f>
        <v>0</v>
      </c>
      <c r="K146" s="224" t="s">
        <v>154</v>
      </c>
      <c r="L146" s="72"/>
      <c r="M146" s="229" t="s">
        <v>21</v>
      </c>
      <c r="N146" s="230" t="s">
        <v>42</v>
      </c>
      <c r="O146" s="47"/>
      <c r="P146" s="231">
        <f>O146*H146</f>
        <v>0</v>
      </c>
      <c r="Q146" s="231">
        <v>0.020650000000000002</v>
      </c>
      <c r="R146" s="231">
        <f>Q146*H146</f>
        <v>0.58233000000000001</v>
      </c>
      <c r="S146" s="231">
        <v>0</v>
      </c>
      <c r="T146" s="232">
        <f>S146*H146</f>
        <v>0</v>
      </c>
      <c r="AR146" s="24" t="s">
        <v>155</v>
      </c>
      <c r="AT146" s="24" t="s">
        <v>151</v>
      </c>
      <c r="AU146" s="24" t="s">
        <v>81</v>
      </c>
      <c r="AY146" s="24" t="s">
        <v>148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4" t="s">
        <v>79</v>
      </c>
      <c r="BK146" s="233">
        <f>ROUND(I146*H146,2)</f>
        <v>0</v>
      </c>
      <c r="BL146" s="24" t="s">
        <v>155</v>
      </c>
      <c r="BM146" s="24" t="s">
        <v>756</v>
      </c>
    </row>
    <row r="147" s="11" customFormat="1">
      <c r="B147" s="234"/>
      <c r="C147" s="235"/>
      <c r="D147" s="236" t="s">
        <v>157</v>
      </c>
      <c r="E147" s="237" t="s">
        <v>21</v>
      </c>
      <c r="F147" s="238" t="s">
        <v>757</v>
      </c>
      <c r="G147" s="235"/>
      <c r="H147" s="237" t="s">
        <v>21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157</v>
      </c>
      <c r="AU147" s="244" t="s">
        <v>81</v>
      </c>
      <c r="AV147" s="11" t="s">
        <v>79</v>
      </c>
      <c r="AW147" s="11" t="s">
        <v>34</v>
      </c>
      <c r="AX147" s="11" t="s">
        <v>71</v>
      </c>
      <c r="AY147" s="244" t="s">
        <v>148</v>
      </c>
    </row>
    <row r="148" s="12" customFormat="1">
      <c r="B148" s="245"/>
      <c r="C148" s="246"/>
      <c r="D148" s="236" t="s">
        <v>157</v>
      </c>
      <c r="E148" s="247" t="s">
        <v>21</v>
      </c>
      <c r="F148" s="248" t="s">
        <v>758</v>
      </c>
      <c r="G148" s="246"/>
      <c r="H148" s="249">
        <v>28.199999999999999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157</v>
      </c>
      <c r="AU148" s="255" t="s">
        <v>81</v>
      </c>
      <c r="AV148" s="12" t="s">
        <v>81</v>
      </c>
      <c r="AW148" s="12" t="s">
        <v>34</v>
      </c>
      <c r="AX148" s="12" t="s">
        <v>79</v>
      </c>
      <c r="AY148" s="255" t="s">
        <v>148</v>
      </c>
    </row>
    <row r="149" s="10" customFormat="1" ht="29.88" customHeight="1">
      <c r="B149" s="206"/>
      <c r="C149" s="207"/>
      <c r="D149" s="208" t="s">
        <v>70</v>
      </c>
      <c r="E149" s="220" t="s">
        <v>179</v>
      </c>
      <c r="F149" s="220" t="s">
        <v>180</v>
      </c>
      <c r="G149" s="207"/>
      <c r="H149" s="207"/>
      <c r="I149" s="210"/>
      <c r="J149" s="221">
        <f>BK149</f>
        <v>0</v>
      </c>
      <c r="K149" s="207"/>
      <c r="L149" s="212"/>
      <c r="M149" s="213"/>
      <c r="N149" s="214"/>
      <c r="O149" s="214"/>
      <c r="P149" s="215">
        <f>SUM(P150:P156)</f>
        <v>0</v>
      </c>
      <c r="Q149" s="214"/>
      <c r="R149" s="215">
        <f>SUM(R150:R156)</f>
        <v>1.3107021599999997</v>
      </c>
      <c r="S149" s="214"/>
      <c r="T149" s="216">
        <f>SUM(T150:T156)</f>
        <v>0</v>
      </c>
      <c r="AR149" s="217" t="s">
        <v>79</v>
      </c>
      <c r="AT149" s="218" t="s">
        <v>70</v>
      </c>
      <c r="AU149" s="218" t="s">
        <v>79</v>
      </c>
      <c r="AY149" s="217" t="s">
        <v>148</v>
      </c>
      <c r="BK149" s="219">
        <f>SUM(BK150:BK156)</f>
        <v>0</v>
      </c>
    </row>
    <row r="150" s="1" customFormat="1" ht="25.5" customHeight="1">
      <c r="B150" s="46"/>
      <c r="C150" s="222" t="s">
        <v>262</v>
      </c>
      <c r="D150" s="222" t="s">
        <v>151</v>
      </c>
      <c r="E150" s="223" t="s">
        <v>759</v>
      </c>
      <c r="F150" s="224" t="s">
        <v>760</v>
      </c>
      <c r="G150" s="225" t="s">
        <v>225</v>
      </c>
      <c r="H150" s="226">
        <v>0.56399999999999995</v>
      </c>
      <c r="I150" s="227"/>
      <c r="J150" s="228">
        <f>ROUND(I150*H150,2)</f>
        <v>0</v>
      </c>
      <c r="K150" s="224" t="s">
        <v>154</v>
      </c>
      <c r="L150" s="72"/>
      <c r="M150" s="229" t="s">
        <v>21</v>
      </c>
      <c r="N150" s="230" t="s">
        <v>42</v>
      </c>
      <c r="O150" s="47"/>
      <c r="P150" s="231">
        <f>O150*H150</f>
        <v>0</v>
      </c>
      <c r="Q150" s="231">
        <v>2.2563399999999998</v>
      </c>
      <c r="R150" s="231">
        <f>Q150*H150</f>
        <v>1.2725757599999998</v>
      </c>
      <c r="S150" s="231">
        <v>0</v>
      </c>
      <c r="T150" s="232">
        <f>S150*H150</f>
        <v>0</v>
      </c>
      <c r="AR150" s="24" t="s">
        <v>155</v>
      </c>
      <c r="AT150" s="24" t="s">
        <v>151</v>
      </c>
      <c r="AU150" s="24" t="s">
        <v>81</v>
      </c>
      <c r="AY150" s="24" t="s">
        <v>148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24" t="s">
        <v>79</v>
      </c>
      <c r="BK150" s="233">
        <f>ROUND(I150*H150,2)</f>
        <v>0</v>
      </c>
      <c r="BL150" s="24" t="s">
        <v>155</v>
      </c>
      <c r="BM150" s="24" t="s">
        <v>761</v>
      </c>
    </row>
    <row r="151" s="11" customFormat="1">
      <c r="B151" s="234"/>
      <c r="C151" s="235"/>
      <c r="D151" s="236" t="s">
        <v>157</v>
      </c>
      <c r="E151" s="237" t="s">
        <v>21</v>
      </c>
      <c r="F151" s="238" t="s">
        <v>719</v>
      </c>
      <c r="G151" s="235"/>
      <c r="H151" s="237" t="s">
        <v>21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157</v>
      </c>
      <c r="AU151" s="244" t="s">
        <v>81</v>
      </c>
      <c r="AV151" s="11" t="s">
        <v>79</v>
      </c>
      <c r="AW151" s="11" t="s">
        <v>34</v>
      </c>
      <c r="AX151" s="11" t="s">
        <v>71</v>
      </c>
      <c r="AY151" s="244" t="s">
        <v>148</v>
      </c>
    </row>
    <row r="152" s="12" customFormat="1">
      <c r="B152" s="245"/>
      <c r="C152" s="246"/>
      <c r="D152" s="236" t="s">
        <v>157</v>
      </c>
      <c r="E152" s="247" t="s">
        <v>21</v>
      </c>
      <c r="F152" s="248" t="s">
        <v>762</v>
      </c>
      <c r="G152" s="246"/>
      <c r="H152" s="249">
        <v>0.56399999999999995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157</v>
      </c>
      <c r="AU152" s="255" t="s">
        <v>81</v>
      </c>
      <c r="AV152" s="12" t="s">
        <v>81</v>
      </c>
      <c r="AW152" s="12" t="s">
        <v>34</v>
      </c>
      <c r="AX152" s="12" t="s">
        <v>79</v>
      </c>
      <c r="AY152" s="255" t="s">
        <v>148</v>
      </c>
    </row>
    <row r="153" s="1" customFormat="1" ht="16.5" customHeight="1">
      <c r="B153" s="46"/>
      <c r="C153" s="222" t="s">
        <v>268</v>
      </c>
      <c r="D153" s="222" t="s">
        <v>151</v>
      </c>
      <c r="E153" s="223" t="s">
        <v>763</v>
      </c>
      <c r="F153" s="224" t="s">
        <v>764</v>
      </c>
      <c r="G153" s="225" t="s">
        <v>98</v>
      </c>
      <c r="H153" s="226">
        <v>2.8199999999999998</v>
      </c>
      <c r="I153" s="227"/>
      <c r="J153" s="228">
        <f>ROUND(I153*H153,2)</f>
        <v>0</v>
      </c>
      <c r="K153" s="224" t="s">
        <v>154</v>
      </c>
      <c r="L153" s="72"/>
      <c r="M153" s="229" t="s">
        <v>21</v>
      </c>
      <c r="N153" s="230" t="s">
        <v>42</v>
      </c>
      <c r="O153" s="47"/>
      <c r="P153" s="231">
        <f>O153*H153</f>
        <v>0</v>
      </c>
      <c r="Q153" s="231">
        <v>0.013520000000000001</v>
      </c>
      <c r="R153" s="231">
        <f>Q153*H153</f>
        <v>0.038126399999999998</v>
      </c>
      <c r="S153" s="231">
        <v>0</v>
      </c>
      <c r="T153" s="232">
        <f>S153*H153</f>
        <v>0</v>
      </c>
      <c r="AR153" s="24" t="s">
        <v>155</v>
      </c>
      <c r="AT153" s="24" t="s">
        <v>151</v>
      </c>
      <c r="AU153" s="24" t="s">
        <v>81</v>
      </c>
      <c r="AY153" s="24" t="s">
        <v>148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24" t="s">
        <v>79</v>
      </c>
      <c r="BK153" s="233">
        <f>ROUND(I153*H153,2)</f>
        <v>0</v>
      </c>
      <c r="BL153" s="24" t="s">
        <v>155</v>
      </c>
      <c r="BM153" s="24" t="s">
        <v>765</v>
      </c>
    </row>
    <row r="154" s="11" customFormat="1">
      <c r="B154" s="234"/>
      <c r="C154" s="235"/>
      <c r="D154" s="236" t="s">
        <v>157</v>
      </c>
      <c r="E154" s="237" t="s">
        <v>21</v>
      </c>
      <c r="F154" s="238" t="s">
        <v>719</v>
      </c>
      <c r="G154" s="235"/>
      <c r="H154" s="237" t="s">
        <v>21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157</v>
      </c>
      <c r="AU154" s="244" t="s">
        <v>81</v>
      </c>
      <c r="AV154" s="11" t="s">
        <v>79</v>
      </c>
      <c r="AW154" s="11" t="s">
        <v>34</v>
      </c>
      <c r="AX154" s="11" t="s">
        <v>71</v>
      </c>
      <c r="AY154" s="244" t="s">
        <v>148</v>
      </c>
    </row>
    <row r="155" s="12" customFormat="1">
      <c r="B155" s="245"/>
      <c r="C155" s="246"/>
      <c r="D155" s="236" t="s">
        <v>157</v>
      </c>
      <c r="E155" s="247" t="s">
        <v>21</v>
      </c>
      <c r="F155" s="248" t="s">
        <v>766</v>
      </c>
      <c r="G155" s="246"/>
      <c r="H155" s="249">
        <v>2.8199999999999998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157</v>
      </c>
      <c r="AU155" s="255" t="s">
        <v>81</v>
      </c>
      <c r="AV155" s="12" t="s">
        <v>81</v>
      </c>
      <c r="AW155" s="12" t="s">
        <v>34</v>
      </c>
      <c r="AX155" s="12" t="s">
        <v>79</v>
      </c>
      <c r="AY155" s="255" t="s">
        <v>148</v>
      </c>
    </row>
    <row r="156" s="1" customFormat="1" ht="16.5" customHeight="1">
      <c r="B156" s="46"/>
      <c r="C156" s="222" t="s">
        <v>273</v>
      </c>
      <c r="D156" s="222" t="s">
        <v>151</v>
      </c>
      <c r="E156" s="223" t="s">
        <v>767</v>
      </c>
      <c r="F156" s="224" t="s">
        <v>768</v>
      </c>
      <c r="G156" s="225" t="s">
        <v>98</v>
      </c>
      <c r="H156" s="226">
        <v>2.8199999999999998</v>
      </c>
      <c r="I156" s="227"/>
      <c r="J156" s="228">
        <f>ROUND(I156*H156,2)</f>
        <v>0</v>
      </c>
      <c r="K156" s="224" t="s">
        <v>154</v>
      </c>
      <c r="L156" s="72"/>
      <c r="M156" s="229" t="s">
        <v>21</v>
      </c>
      <c r="N156" s="230" t="s">
        <v>42</v>
      </c>
      <c r="O156" s="47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AR156" s="24" t="s">
        <v>155</v>
      </c>
      <c r="AT156" s="24" t="s">
        <v>151</v>
      </c>
      <c r="AU156" s="24" t="s">
        <v>81</v>
      </c>
      <c r="AY156" s="24" t="s">
        <v>148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24" t="s">
        <v>79</v>
      </c>
      <c r="BK156" s="233">
        <f>ROUND(I156*H156,2)</f>
        <v>0</v>
      </c>
      <c r="BL156" s="24" t="s">
        <v>155</v>
      </c>
      <c r="BM156" s="24" t="s">
        <v>769</v>
      </c>
    </row>
    <row r="157" s="10" customFormat="1" ht="29.88" customHeight="1">
      <c r="B157" s="206"/>
      <c r="C157" s="207"/>
      <c r="D157" s="208" t="s">
        <v>70</v>
      </c>
      <c r="E157" s="220" t="s">
        <v>192</v>
      </c>
      <c r="F157" s="220" t="s">
        <v>193</v>
      </c>
      <c r="G157" s="207"/>
      <c r="H157" s="207"/>
      <c r="I157" s="210"/>
      <c r="J157" s="221">
        <f>BK157</f>
        <v>0</v>
      </c>
      <c r="K157" s="207"/>
      <c r="L157" s="212"/>
      <c r="M157" s="213"/>
      <c r="N157" s="214"/>
      <c r="O157" s="214"/>
      <c r="P157" s="215">
        <f>SUM(P158:P163)</f>
        <v>0</v>
      </c>
      <c r="Q157" s="214"/>
      <c r="R157" s="215">
        <f>SUM(R158:R163)</f>
        <v>0</v>
      </c>
      <c r="S157" s="214"/>
      <c r="T157" s="216">
        <f>SUM(T158:T163)</f>
        <v>0</v>
      </c>
      <c r="AR157" s="217" t="s">
        <v>79</v>
      </c>
      <c r="AT157" s="218" t="s">
        <v>70</v>
      </c>
      <c r="AU157" s="218" t="s">
        <v>79</v>
      </c>
      <c r="AY157" s="217" t="s">
        <v>148</v>
      </c>
      <c r="BK157" s="219">
        <f>SUM(BK158:BK163)</f>
        <v>0</v>
      </c>
    </row>
    <row r="158" s="1" customFormat="1" ht="38.25" customHeight="1">
      <c r="B158" s="46"/>
      <c r="C158" s="222" t="s">
        <v>278</v>
      </c>
      <c r="D158" s="222" t="s">
        <v>151</v>
      </c>
      <c r="E158" s="223" t="s">
        <v>770</v>
      </c>
      <c r="F158" s="224" t="s">
        <v>771</v>
      </c>
      <c r="G158" s="225" t="s">
        <v>218</v>
      </c>
      <c r="H158" s="226">
        <v>2</v>
      </c>
      <c r="I158" s="227"/>
      <c r="J158" s="228">
        <f>ROUND(I158*H158,2)</f>
        <v>0</v>
      </c>
      <c r="K158" s="224" t="s">
        <v>154</v>
      </c>
      <c r="L158" s="72"/>
      <c r="M158" s="229" t="s">
        <v>21</v>
      </c>
      <c r="N158" s="230" t="s">
        <v>42</v>
      </c>
      <c r="O158" s="47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AR158" s="24" t="s">
        <v>155</v>
      </c>
      <c r="AT158" s="24" t="s">
        <v>151</v>
      </c>
      <c r="AU158" s="24" t="s">
        <v>81</v>
      </c>
      <c r="AY158" s="24" t="s">
        <v>148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24" t="s">
        <v>79</v>
      </c>
      <c r="BK158" s="233">
        <f>ROUND(I158*H158,2)</f>
        <v>0</v>
      </c>
      <c r="BL158" s="24" t="s">
        <v>155</v>
      </c>
      <c r="BM158" s="24" t="s">
        <v>772</v>
      </c>
    </row>
    <row r="159" s="1" customFormat="1">
      <c r="B159" s="46"/>
      <c r="C159" s="74"/>
      <c r="D159" s="236" t="s">
        <v>177</v>
      </c>
      <c r="E159" s="74"/>
      <c r="F159" s="267" t="s">
        <v>773</v>
      </c>
      <c r="G159" s="74"/>
      <c r="H159" s="74"/>
      <c r="I159" s="192"/>
      <c r="J159" s="74"/>
      <c r="K159" s="74"/>
      <c r="L159" s="72"/>
      <c r="M159" s="268"/>
      <c r="N159" s="47"/>
      <c r="O159" s="47"/>
      <c r="P159" s="47"/>
      <c r="Q159" s="47"/>
      <c r="R159" s="47"/>
      <c r="S159" s="47"/>
      <c r="T159" s="95"/>
      <c r="AT159" s="24" t="s">
        <v>177</v>
      </c>
      <c r="AU159" s="24" t="s">
        <v>81</v>
      </c>
    </row>
    <row r="160" s="1" customFormat="1" ht="38.25" customHeight="1">
      <c r="B160" s="46"/>
      <c r="C160" s="222" t="s">
        <v>9</v>
      </c>
      <c r="D160" s="222" t="s">
        <v>151</v>
      </c>
      <c r="E160" s="223" t="s">
        <v>774</v>
      </c>
      <c r="F160" s="224" t="s">
        <v>775</v>
      </c>
      <c r="G160" s="225" t="s">
        <v>218</v>
      </c>
      <c r="H160" s="226">
        <v>60</v>
      </c>
      <c r="I160" s="227"/>
      <c r="J160" s="228">
        <f>ROUND(I160*H160,2)</f>
        <v>0</v>
      </c>
      <c r="K160" s="224" t="s">
        <v>154</v>
      </c>
      <c r="L160" s="72"/>
      <c r="M160" s="229" t="s">
        <v>21</v>
      </c>
      <c r="N160" s="230" t="s">
        <v>42</v>
      </c>
      <c r="O160" s="47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4" t="s">
        <v>155</v>
      </c>
      <c r="AT160" s="24" t="s">
        <v>151</v>
      </c>
      <c r="AU160" s="24" t="s">
        <v>81</v>
      </c>
      <c r="AY160" s="24" t="s">
        <v>148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24" t="s">
        <v>79</v>
      </c>
      <c r="BK160" s="233">
        <f>ROUND(I160*H160,2)</f>
        <v>0</v>
      </c>
      <c r="BL160" s="24" t="s">
        <v>155</v>
      </c>
      <c r="BM160" s="24" t="s">
        <v>776</v>
      </c>
    </row>
    <row r="161" s="1" customFormat="1">
      <c r="B161" s="46"/>
      <c r="C161" s="74"/>
      <c r="D161" s="236" t="s">
        <v>177</v>
      </c>
      <c r="E161" s="74"/>
      <c r="F161" s="267" t="s">
        <v>777</v>
      </c>
      <c r="G161" s="74"/>
      <c r="H161" s="74"/>
      <c r="I161" s="192"/>
      <c r="J161" s="74"/>
      <c r="K161" s="74"/>
      <c r="L161" s="72"/>
      <c r="M161" s="268"/>
      <c r="N161" s="47"/>
      <c r="O161" s="47"/>
      <c r="P161" s="47"/>
      <c r="Q161" s="47"/>
      <c r="R161" s="47"/>
      <c r="S161" s="47"/>
      <c r="T161" s="95"/>
      <c r="AT161" s="24" t="s">
        <v>177</v>
      </c>
      <c r="AU161" s="24" t="s">
        <v>81</v>
      </c>
    </row>
    <row r="162" s="12" customFormat="1">
      <c r="B162" s="245"/>
      <c r="C162" s="246"/>
      <c r="D162" s="236" t="s">
        <v>157</v>
      </c>
      <c r="E162" s="246"/>
      <c r="F162" s="248" t="s">
        <v>778</v>
      </c>
      <c r="G162" s="246"/>
      <c r="H162" s="249">
        <v>60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157</v>
      </c>
      <c r="AU162" s="255" t="s">
        <v>81</v>
      </c>
      <c r="AV162" s="12" t="s">
        <v>81</v>
      </c>
      <c r="AW162" s="12" t="s">
        <v>6</v>
      </c>
      <c r="AX162" s="12" t="s">
        <v>79</v>
      </c>
      <c r="AY162" s="255" t="s">
        <v>148</v>
      </c>
    </row>
    <row r="163" s="1" customFormat="1" ht="38.25" customHeight="1">
      <c r="B163" s="46"/>
      <c r="C163" s="222" t="s">
        <v>289</v>
      </c>
      <c r="D163" s="222" t="s">
        <v>151</v>
      </c>
      <c r="E163" s="223" t="s">
        <v>779</v>
      </c>
      <c r="F163" s="224" t="s">
        <v>780</v>
      </c>
      <c r="G163" s="225" t="s">
        <v>218</v>
      </c>
      <c r="H163" s="226">
        <v>2</v>
      </c>
      <c r="I163" s="227"/>
      <c r="J163" s="228">
        <f>ROUND(I163*H163,2)</f>
        <v>0</v>
      </c>
      <c r="K163" s="224" t="s">
        <v>154</v>
      </c>
      <c r="L163" s="72"/>
      <c r="M163" s="229" t="s">
        <v>21</v>
      </c>
      <c r="N163" s="230" t="s">
        <v>42</v>
      </c>
      <c r="O163" s="47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4" t="s">
        <v>155</v>
      </c>
      <c r="AT163" s="24" t="s">
        <v>151</v>
      </c>
      <c r="AU163" s="24" t="s">
        <v>81</v>
      </c>
      <c r="AY163" s="24" t="s">
        <v>148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24" t="s">
        <v>79</v>
      </c>
      <c r="BK163" s="233">
        <f>ROUND(I163*H163,2)</f>
        <v>0</v>
      </c>
      <c r="BL163" s="24" t="s">
        <v>155</v>
      </c>
      <c r="BM163" s="24" t="s">
        <v>781</v>
      </c>
    </row>
    <row r="164" s="10" customFormat="1" ht="29.88" customHeight="1">
      <c r="B164" s="206"/>
      <c r="C164" s="207"/>
      <c r="D164" s="208" t="s">
        <v>70</v>
      </c>
      <c r="E164" s="220" t="s">
        <v>782</v>
      </c>
      <c r="F164" s="220" t="s">
        <v>783</v>
      </c>
      <c r="G164" s="207"/>
      <c r="H164" s="207"/>
      <c r="I164" s="210"/>
      <c r="J164" s="221">
        <f>BK164</f>
        <v>0</v>
      </c>
      <c r="K164" s="207"/>
      <c r="L164" s="212"/>
      <c r="M164" s="213"/>
      <c r="N164" s="214"/>
      <c r="O164" s="214"/>
      <c r="P164" s="215">
        <f>SUM(P165:P169)</f>
        <v>0</v>
      </c>
      <c r="Q164" s="214"/>
      <c r="R164" s="215">
        <f>SUM(R165:R169)</f>
        <v>0</v>
      </c>
      <c r="S164" s="214"/>
      <c r="T164" s="216">
        <f>SUM(T165:T169)</f>
        <v>0</v>
      </c>
      <c r="AR164" s="217" t="s">
        <v>79</v>
      </c>
      <c r="AT164" s="218" t="s">
        <v>70</v>
      </c>
      <c r="AU164" s="218" t="s">
        <v>79</v>
      </c>
      <c r="AY164" s="217" t="s">
        <v>148</v>
      </c>
      <c r="BK164" s="219">
        <f>SUM(BK165:BK169)</f>
        <v>0</v>
      </c>
    </row>
    <row r="165" s="1" customFormat="1" ht="16.5" customHeight="1">
      <c r="B165" s="46"/>
      <c r="C165" s="222" t="s">
        <v>298</v>
      </c>
      <c r="D165" s="222" t="s">
        <v>151</v>
      </c>
      <c r="E165" s="223" t="s">
        <v>784</v>
      </c>
      <c r="F165" s="224" t="s">
        <v>785</v>
      </c>
      <c r="G165" s="225" t="s">
        <v>786</v>
      </c>
      <c r="H165" s="226">
        <v>4</v>
      </c>
      <c r="I165" s="227"/>
      <c r="J165" s="228">
        <f>ROUND(I165*H165,2)</f>
        <v>0</v>
      </c>
      <c r="K165" s="224" t="s">
        <v>21</v>
      </c>
      <c r="L165" s="72"/>
      <c r="M165" s="229" t="s">
        <v>21</v>
      </c>
      <c r="N165" s="230" t="s">
        <v>42</v>
      </c>
      <c r="O165" s="47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4" t="s">
        <v>155</v>
      </c>
      <c r="AT165" s="24" t="s">
        <v>151</v>
      </c>
      <c r="AU165" s="24" t="s">
        <v>81</v>
      </c>
      <c r="AY165" s="24" t="s">
        <v>148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24" t="s">
        <v>79</v>
      </c>
      <c r="BK165" s="233">
        <f>ROUND(I165*H165,2)</f>
        <v>0</v>
      </c>
      <c r="BL165" s="24" t="s">
        <v>155</v>
      </c>
      <c r="BM165" s="24" t="s">
        <v>787</v>
      </c>
    </row>
    <row r="166" s="11" customFormat="1">
      <c r="B166" s="234"/>
      <c r="C166" s="235"/>
      <c r="D166" s="236" t="s">
        <v>157</v>
      </c>
      <c r="E166" s="237" t="s">
        <v>21</v>
      </c>
      <c r="F166" s="238" t="s">
        <v>788</v>
      </c>
      <c r="G166" s="235"/>
      <c r="H166" s="237" t="s">
        <v>21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AT166" s="244" t="s">
        <v>157</v>
      </c>
      <c r="AU166" s="244" t="s">
        <v>81</v>
      </c>
      <c r="AV166" s="11" t="s">
        <v>79</v>
      </c>
      <c r="AW166" s="11" t="s">
        <v>34</v>
      </c>
      <c r="AX166" s="11" t="s">
        <v>71</v>
      </c>
      <c r="AY166" s="244" t="s">
        <v>148</v>
      </c>
    </row>
    <row r="167" s="12" customFormat="1">
      <c r="B167" s="245"/>
      <c r="C167" s="246"/>
      <c r="D167" s="236" t="s">
        <v>157</v>
      </c>
      <c r="E167" s="247" t="s">
        <v>21</v>
      </c>
      <c r="F167" s="248" t="s">
        <v>155</v>
      </c>
      <c r="G167" s="246"/>
      <c r="H167" s="249">
        <v>4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157</v>
      </c>
      <c r="AU167" s="255" t="s">
        <v>81</v>
      </c>
      <c r="AV167" s="12" t="s">
        <v>81</v>
      </c>
      <c r="AW167" s="12" t="s">
        <v>34</v>
      </c>
      <c r="AX167" s="12" t="s">
        <v>79</v>
      </c>
      <c r="AY167" s="255" t="s">
        <v>148</v>
      </c>
    </row>
    <row r="168" s="1" customFormat="1" ht="25.5" customHeight="1">
      <c r="B168" s="46"/>
      <c r="C168" s="222" t="s">
        <v>305</v>
      </c>
      <c r="D168" s="222" t="s">
        <v>151</v>
      </c>
      <c r="E168" s="223" t="s">
        <v>789</v>
      </c>
      <c r="F168" s="224" t="s">
        <v>790</v>
      </c>
      <c r="G168" s="225" t="s">
        <v>218</v>
      </c>
      <c r="H168" s="226">
        <v>10</v>
      </c>
      <c r="I168" s="227"/>
      <c r="J168" s="228">
        <f>ROUND(I168*H168,2)</f>
        <v>0</v>
      </c>
      <c r="K168" s="224" t="s">
        <v>21</v>
      </c>
      <c r="L168" s="72"/>
      <c r="M168" s="229" t="s">
        <v>21</v>
      </c>
      <c r="N168" s="230" t="s">
        <v>42</v>
      </c>
      <c r="O168" s="47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AR168" s="24" t="s">
        <v>155</v>
      </c>
      <c r="AT168" s="24" t="s">
        <v>151</v>
      </c>
      <c r="AU168" s="24" t="s">
        <v>81</v>
      </c>
      <c r="AY168" s="24" t="s">
        <v>148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24" t="s">
        <v>79</v>
      </c>
      <c r="BK168" s="233">
        <f>ROUND(I168*H168,2)</f>
        <v>0</v>
      </c>
      <c r="BL168" s="24" t="s">
        <v>155</v>
      </c>
      <c r="BM168" s="24" t="s">
        <v>791</v>
      </c>
    </row>
    <row r="169" s="1" customFormat="1" ht="25.5" customHeight="1">
      <c r="B169" s="46"/>
      <c r="C169" s="222" t="s">
        <v>310</v>
      </c>
      <c r="D169" s="222" t="s">
        <v>151</v>
      </c>
      <c r="E169" s="223" t="s">
        <v>792</v>
      </c>
      <c r="F169" s="224" t="s">
        <v>793</v>
      </c>
      <c r="G169" s="225" t="s">
        <v>218</v>
      </c>
      <c r="H169" s="226">
        <v>2</v>
      </c>
      <c r="I169" s="227"/>
      <c r="J169" s="228">
        <f>ROUND(I169*H169,2)</f>
        <v>0</v>
      </c>
      <c r="K169" s="224" t="s">
        <v>21</v>
      </c>
      <c r="L169" s="72"/>
      <c r="M169" s="229" t="s">
        <v>21</v>
      </c>
      <c r="N169" s="230" t="s">
        <v>42</v>
      </c>
      <c r="O169" s="47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AR169" s="24" t="s">
        <v>155</v>
      </c>
      <c r="AT169" s="24" t="s">
        <v>151</v>
      </c>
      <c r="AU169" s="24" t="s">
        <v>81</v>
      </c>
      <c r="AY169" s="24" t="s">
        <v>148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24" t="s">
        <v>79</v>
      </c>
      <c r="BK169" s="233">
        <f>ROUND(I169*H169,2)</f>
        <v>0</v>
      </c>
      <c r="BL169" s="24" t="s">
        <v>155</v>
      </c>
      <c r="BM169" s="24" t="s">
        <v>794</v>
      </c>
    </row>
    <row r="170" s="10" customFormat="1" ht="29.88" customHeight="1">
      <c r="B170" s="206"/>
      <c r="C170" s="207"/>
      <c r="D170" s="208" t="s">
        <v>70</v>
      </c>
      <c r="E170" s="220" t="s">
        <v>213</v>
      </c>
      <c r="F170" s="220" t="s">
        <v>214</v>
      </c>
      <c r="G170" s="207"/>
      <c r="H170" s="207"/>
      <c r="I170" s="210"/>
      <c r="J170" s="221">
        <f>BK170</f>
        <v>0</v>
      </c>
      <c r="K170" s="207"/>
      <c r="L170" s="212"/>
      <c r="M170" s="213"/>
      <c r="N170" s="214"/>
      <c r="O170" s="214"/>
      <c r="P170" s="215">
        <f>SUM(P171:P187)</f>
        <v>0</v>
      </c>
      <c r="Q170" s="214"/>
      <c r="R170" s="215">
        <f>SUM(R171:R187)</f>
        <v>0</v>
      </c>
      <c r="S170" s="214"/>
      <c r="T170" s="216">
        <f>SUM(T171:T187)</f>
        <v>13.333119999999999</v>
      </c>
      <c r="AR170" s="217" t="s">
        <v>79</v>
      </c>
      <c r="AT170" s="218" t="s">
        <v>70</v>
      </c>
      <c r="AU170" s="218" t="s">
        <v>79</v>
      </c>
      <c r="AY170" s="217" t="s">
        <v>148</v>
      </c>
      <c r="BK170" s="219">
        <f>SUM(BK171:BK187)</f>
        <v>0</v>
      </c>
    </row>
    <row r="171" s="1" customFormat="1" ht="25.5" customHeight="1">
      <c r="B171" s="46"/>
      <c r="C171" s="222" t="s">
        <v>315</v>
      </c>
      <c r="D171" s="222" t="s">
        <v>151</v>
      </c>
      <c r="E171" s="223" t="s">
        <v>795</v>
      </c>
      <c r="F171" s="224" t="s">
        <v>796</v>
      </c>
      <c r="G171" s="225" t="s">
        <v>98</v>
      </c>
      <c r="H171" s="226">
        <v>123</v>
      </c>
      <c r="I171" s="227"/>
      <c r="J171" s="228">
        <f>ROUND(I171*H171,2)</f>
        <v>0</v>
      </c>
      <c r="K171" s="224" t="s">
        <v>154</v>
      </c>
      <c r="L171" s="72"/>
      <c r="M171" s="229" t="s">
        <v>21</v>
      </c>
      <c r="N171" s="230" t="s">
        <v>42</v>
      </c>
      <c r="O171" s="47"/>
      <c r="P171" s="231">
        <f>O171*H171</f>
        <v>0</v>
      </c>
      <c r="Q171" s="231">
        <v>0</v>
      </c>
      <c r="R171" s="231">
        <f>Q171*H171</f>
        <v>0</v>
      </c>
      <c r="S171" s="231">
        <v>0.055</v>
      </c>
      <c r="T171" s="232">
        <f>S171*H171</f>
        <v>6.7649999999999997</v>
      </c>
      <c r="AR171" s="24" t="s">
        <v>155</v>
      </c>
      <c r="AT171" s="24" t="s">
        <v>151</v>
      </c>
      <c r="AU171" s="24" t="s">
        <v>81</v>
      </c>
      <c r="AY171" s="24" t="s">
        <v>148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24" t="s">
        <v>79</v>
      </c>
      <c r="BK171" s="233">
        <f>ROUND(I171*H171,2)</f>
        <v>0</v>
      </c>
      <c r="BL171" s="24" t="s">
        <v>155</v>
      </c>
      <c r="BM171" s="24" t="s">
        <v>797</v>
      </c>
    </row>
    <row r="172" s="11" customFormat="1">
      <c r="B172" s="234"/>
      <c r="C172" s="235"/>
      <c r="D172" s="236" t="s">
        <v>157</v>
      </c>
      <c r="E172" s="237" t="s">
        <v>21</v>
      </c>
      <c r="F172" s="238" t="s">
        <v>798</v>
      </c>
      <c r="G172" s="235"/>
      <c r="H172" s="237" t="s">
        <v>21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AT172" s="244" t="s">
        <v>157</v>
      </c>
      <c r="AU172" s="244" t="s">
        <v>81</v>
      </c>
      <c r="AV172" s="11" t="s">
        <v>79</v>
      </c>
      <c r="AW172" s="11" t="s">
        <v>34</v>
      </c>
      <c r="AX172" s="11" t="s">
        <v>71</v>
      </c>
      <c r="AY172" s="244" t="s">
        <v>148</v>
      </c>
    </row>
    <row r="173" s="12" customFormat="1">
      <c r="B173" s="245"/>
      <c r="C173" s="246"/>
      <c r="D173" s="236" t="s">
        <v>157</v>
      </c>
      <c r="E173" s="247" t="s">
        <v>21</v>
      </c>
      <c r="F173" s="248" t="s">
        <v>799</v>
      </c>
      <c r="G173" s="246"/>
      <c r="H173" s="249">
        <v>123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157</v>
      </c>
      <c r="AU173" s="255" t="s">
        <v>81</v>
      </c>
      <c r="AV173" s="12" t="s">
        <v>81</v>
      </c>
      <c r="AW173" s="12" t="s">
        <v>34</v>
      </c>
      <c r="AX173" s="12" t="s">
        <v>79</v>
      </c>
      <c r="AY173" s="255" t="s">
        <v>148</v>
      </c>
    </row>
    <row r="174" s="1" customFormat="1" ht="25.5" customHeight="1">
      <c r="B174" s="46"/>
      <c r="C174" s="222" t="s">
        <v>320</v>
      </c>
      <c r="D174" s="222" t="s">
        <v>151</v>
      </c>
      <c r="E174" s="223" t="s">
        <v>800</v>
      </c>
      <c r="F174" s="224" t="s">
        <v>801</v>
      </c>
      <c r="G174" s="225" t="s">
        <v>98</v>
      </c>
      <c r="H174" s="226">
        <v>128.52000000000001</v>
      </c>
      <c r="I174" s="227"/>
      <c r="J174" s="228">
        <f>ROUND(I174*H174,2)</f>
        <v>0</v>
      </c>
      <c r="K174" s="224" t="s">
        <v>154</v>
      </c>
      <c r="L174" s="72"/>
      <c r="M174" s="229" t="s">
        <v>21</v>
      </c>
      <c r="N174" s="230" t="s">
        <v>42</v>
      </c>
      <c r="O174" s="47"/>
      <c r="P174" s="231">
        <f>O174*H174</f>
        <v>0</v>
      </c>
      <c r="Q174" s="231">
        <v>0</v>
      </c>
      <c r="R174" s="231">
        <f>Q174*H174</f>
        <v>0</v>
      </c>
      <c r="S174" s="231">
        <v>0.037999999999999999</v>
      </c>
      <c r="T174" s="232">
        <f>S174*H174</f>
        <v>4.8837600000000005</v>
      </c>
      <c r="AR174" s="24" t="s">
        <v>155</v>
      </c>
      <c r="AT174" s="24" t="s">
        <v>151</v>
      </c>
      <c r="AU174" s="24" t="s">
        <v>81</v>
      </c>
      <c r="AY174" s="24" t="s">
        <v>148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24" t="s">
        <v>79</v>
      </c>
      <c r="BK174" s="233">
        <f>ROUND(I174*H174,2)</f>
        <v>0</v>
      </c>
      <c r="BL174" s="24" t="s">
        <v>155</v>
      </c>
      <c r="BM174" s="24" t="s">
        <v>802</v>
      </c>
    </row>
    <row r="175" s="1" customFormat="1">
      <c r="B175" s="46"/>
      <c r="C175" s="74"/>
      <c r="D175" s="236" t="s">
        <v>177</v>
      </c>
      <c r="E175" s="74"/>
      <c r="F175" s="267" t="s">
        <v>803</v>
      </c>
      <c r="G175" s="74"/>
      <c r="H175" s="74"/>
      <c r="I175" s="192"/>
      <c r="J175" s="74"/>
      <c r="K175" s="74"/>
      <c r="L175" s="72"/>
      <c r="M175" s="268"/>
      <c r="N175" s="47"/>
      <c r="O175" s="47"/>
      <c r="P175" s="47"/>
      <c r="Q175" s="47"/>
      <c r="R175" s="47"/>
      <c r="S175" s="47"/>
      <c r="T175" s="95"/>
      <c r="AT175" s="24" t="s">
        <v>177</v>
      </c>
      <c r="AU175" s="24" t="s">
        <v>81</v>
      </c>
    </row>
    <row r="176" s="11" customFormat="1">
      <c r="B176" s="234"/>
      <c r="C176" s="235"/>
      <c r="D176" s="236" t="s">
        <v>157</v>
      </c>
      <c r="E176" s="237" t="s">
        <v>21</v>
      </c>
      <c r="F176" s="238" t="s">
        <v>798</v>
      </c>
      <c r="G176" s="235"/>
      <c r="H176" s="237" t="s">
        <v>21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157</v>
      </c>
      <c r="AU176" s="244" t="s">
        <v>81</v>
      </c>
      <c r="AV176" s="11" t="s">
        <v>79</v>
      </c>
      <c r="AW176" s="11" t="s">
        <v>34</v>
      </c>
      <c r="AX176" s="11" t="s">
        <v>71</v>
      </c>
      <c r="AY176" s="244" t="s">
        <v>148</v>
      </c>
    </row>
    <row r="177" s="12" customFormat="1">
      <c r="B177" s="245"/>
      <c r="C177" s="246"/>
      <c r="D177" s="236" t="s">
        <v>157</v>
      </c>
      <c r="E177" s="247" t="s">
        <v>21</v>
      </c>
      <c r="F177" s="248" t="s">
        <v>804</v>
      </c>
      <c r="G177" s="246"/>
      <c r="H177" s="249">
        <v>128.52000000000001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157</v>
      </c>
      <c r="AU177" s="255" t="s">
        <v>81</v>
      </c>
      <c r="AV177" s="12" t="s">
        <v>81</v>
      </c>
      <c r="AW177" s="12" t="s">
        <v>34</v>
      </c>
      <c r="AX177" s="12" t="s">
        <v>79</v>
      </c>
      <c r="AY177" s="255" t="s">
        <v>148</v>
      </c>
    </row>
    <row r="178" s="1" customFormat="1" ht="25.5" customHeight="1">
      <c r="B178" s="46"/>
      <c r="C178" s="222" t="s">
        <v>327</v>
      </c>
      <c r="D178" s="222" t="s">
        <v>151</v>
      </c>
      <c r="E178" s="223" t="s">
        <v>805</v>
      </c>
      <c r="F178" s="224" t="s">
        <v>806</v>
      </c>
      <c r="G178" s="225" t="s">
        <v>98</v>
      </c>
      <c r="H178" s="226">
        <v>4.6500000000000004</v>
      </c>
      <c r="I178" s="227"/>
      <c r="J178" s="228">
        <f>ROUND(I178*H178,2)</f>
        <v>0</v>
      </c>
      <c r="K178" s="224" t="s">
        <v>154</v>
      </c>
      <c r="L178" s="72"/>
      <c r="M178" s="229" t="s">
        <v>21</v>
      </c>
      <c r="N178" s="230" t="s">
        <v>42</v>
      </c>
      <c r="O178" s="47"/>
      <c r="P178" s="231">
        <f>O178*H178</f>
        <v>0</v>
      </c>
      <c r="Q178" s="231">
        <v>0</v>
      </c>
      <c r="R178" s="231">
        <f>Q178*H178</f>
        <v>0</v>
      </c>
      <c r="S178" s="231">
        <v>0.034000000000000002</v>
      </c>
      <c r="T178" s="232">
        <f>S178*H178</f>
        <v>0.15810000000000002</v>
      </c>
      <c r="AR178" s="24" t="s">
        <v>155</v>
      </c>
      <c r="AT178" s="24" t="s">
        <v>151</v>
      </c>
      <c r="AU178" s="24" t="s">
        <v>81</v>
      </c>
      <c r="AY178" s="24" t="s">
        <v>148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24" t="s">
        <v>79</v>
      </c>
      <c r="BK178" s="233">
        <f>ROUND(I178*H178,2)</f>
        <v>0</v>
      </c>
      <c r="BL178" s="24" t="s">
        <v>155</v>
      </c>
      <c r="BM178" s="24" t="s">
        <v>807</v>
      </c>
    </row>
    <row r="179" s="11" customFormat="1">
      <c r="B179" s="234"/>
      <c r="C179" s="235"/>
      <c r="D179" s="236" t="s">
        <v>157</v>
      </c>
      <c r="E179" s="237" t="s">
        <v>21</v>
      </c>
      <c r="F179" s="238" t="s">
        <v>808</v>
      </c>
      <c r="G179" s="235"/>
      <c r="H179" s="237" t="s">
        <v>21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157</v>
      </c>
      <c r="AU179" s="244" t="s">
        <v>81</v>
      </c>
      <c r="AV179" s="11" t="s">
        <v>79</v>
      </c>
      <c r="AW179" s="11" t="s">
        <v>34</v>
      </c>
      <c r="AX179" s="11" t="s">
        <v>71</v>
      </c>
      <c r="AY179" s="244" t="s">
        <v>148</v>
      </c>
    </row>
    <row r="180" s="12" customFormat="1">
      <c r="B180" s="245"/>
      <c r="C180" s="246"/>
      <c r="D180" s="236" t="s">
        <v>157</v>
      </c>
      <c r="E180" s="247" t="s">
        <v>21</v>
      </c>
      <c r="F180" s="248" t="s">
        <v>809</v>
      </c>
      <c r="G180" s="246"/>
      <c r="H180" s="249">
        <v>4.6500000000000004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157</v>
      </c>
      <c r="AU180" s="255" t="s">
        <v>81</v>
      </c>
      <c r="AV180" s="12" t="s">
        <v>81</v>
      </c>
      <c r="AW180" s="12" t="s">
        <v>34</v>
      </c>
      <c r="AX180" s="12" t="s">
        <v>79</v>
      </c>
      <c r="AY180" s="255" t="s">
        <v>148</v>
      </c>
    </row>
    <row r="181" s="1" customFormat="1" ht="16.5" customHeight="1">
      <c r="B181" s="46"/>
      <c r="C181" s="222" t="s">
        <v>331</v>
      </c>
      <c r="D181" s="222" t="s">
        <v>151</v>
      </c>
      <c r="E181" s="223" t="s">
        <v>810</v>
      </c>
      <c r="F181" s="224" t="s">
        <v>811</v>
      </c>
      <c r="G181" s="225" t="s">
        <v>98</v>
      </c>
      <c r="H181" s="226">
        <v>0.59999999999999998</v>
      </c>
      <c r="I181" s="227"/>
      <c r="J181" s="228">
        <f>ROUND(I181*H181,2)</f>
        <v>0</v>
      </c>
      <c r="K181" s="224" t="s">
        <v>154</v>
      </c>
      <c r="L181" s="72"/>
      <c r="M181" s="229" t="s">
        <v>21</v>
      </c>
      <c r="N181" s="230" t="s">
        <v>42</v>
      </c>
      <c r="O181" s="47"/>
      <c r="P181" s="231">
        <f>O181*H181</f>
        <v>0</v>
      </c>
      <c r="Q181" s="231">
        <v>0</v>
      </c>
      <c r="R181" s="231">
        <f>Q181*H181</f>
        <v>0</v>
      </c>
      <c r="S181" s="231">
        <v>0.13950000000000001</v>
      </c>
      <c r="T181" s="232">
        <f>S181*H181</f>
        <v>0.08370000000000001</v>
      </c>
      <c r="AR181" s="24" t="s">
        <v>155</v>
      </c>
      <c r="AT181" s="24" t="s">
        <v>151</v>
      </c>
      <c r="AU181" s="24" t="s">
        <v>81</v>
      </c>
      <c r="AY181" s="24" t="s">
        <v>148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24" t="s">
        <v>79</v>
      </c>
      <c r="BK181" s="233">
        <f>ROUND(I181*H181,2)</f>
        <v>0</v>
      </c>
      <c r="BL181" s="24" t="s">
        <v>155</v>
      </c>
      <c r="BM181" s="24" t="s">
        <v>812</v>
      </c>
    </row>
    <row r="182" s="1" customFormat="1">
      <c r="B182" s="46"/>
      <c r="C182" s="74"/>
      <c r="D182" s="236" t="s">
        <v>177</v>
      </c>
      <c r="E182" s="74"/>
      <c r="F182" s="267" t="s">
        <v>813</v>
      </c>
      <c r="G182" s="74"/>
      <c r="H182" s="74"/>
      <c r="I182" s="192"/>
      <c r="J182" s="74"/>
      <c r="K182" s="74"/>
      <c r="L182" s="72"/>
      <c r="M182" s="268"/>
      <c r="N182" s="47"/>
      <c r="O182" s="47"/>
      <c r="P182" s="47"/>
      <c r="Q182" s="47"/>
      <c r="R182" s="47"/>
      <c r="S182" s="47"/>
      <c r="T182" s="95"/>
      <c r="AT182" s="24" t="s">
        <v>177</v>
      </c>
      <c r="AU182" s="24" t="s">
        <v>81</v>
      </c>
    </row>
    <row r="183" s="11" customFormat="1">
      <c r="B183" s="234"/>
      <c r="C183" s="235"/>
      <c r="D183" s="236" t="s">
        <v>157</v>
      </c>
      <c r="E183" s="237" t="s">
        <v>21</v>
      </c>
      <c r="F183" s="238" t="s">
        <v>808</v>
      </c>
      <c r="G183" s="235"/>
      <c r="H183" s="237" t="s">
        <v>21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157</v>
      </c>
      <c r="AU183" s="244" t="s">
        <v>81</v>
      </c>
      <c r="AV183" s="11" t="s">
        <v>79</v>
      </c>
      <c r="AW183" s="11" t="s">
        <v>34</v>
      </c>
      <c r="AX183" s="11" t="s">
        <v>71</v>
      </c>
      <c r="AY183" s="244" t="s">
        <v>148</v>
      </c>
    </row>
    <row r="184" s="12" customFormat="1">
      <c r="B184" s="245"/>
      <c r="C184" s="246"/>
      <c r="D184" s="236" t="s">
        <v>157</v>
      </c>
      <c r="E184" s="247" t="s">
        <v>21</v>
      </c>
      <c r="F184" s="248" t="s">
        <v>814</v>
      </c>
      <c r="G184" s="246"/>
      <c r="H184" s="249">
        <v>0.59999999999999998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AT184" s="255" t="s">
        <v>157</v>
      </c>
      <c r="AU184" s="255" t="s">
        <v>81</v>
      </c>
      <c r="AV184" s="12" t="s">
        <v>81</v>
      </c>
      <c r="AW184" s="12" t="s">
        <v>34</v>
      </c>
      <c r="AX184" s="12" t="s">
        <v>79</v>
      </c>
      <c r="AY184" s="255" t="s">
        <v>148</v>
      </c>
    </row>
    <row r="185" s="1" customFormat="1" ht="25.5" customHeight="1">
      <c r="B185" s="46"/>
      <c r="C185" s="222" t="s">
        <v>338</v>
      </c>
      <c r="D185" s="222" t="s">
        <v>151</v>
      </c>
      <c r="E185" s="223" t="s">
        <v>815</v>
      </c>
      <c r="F185" s="224" t="s">
        <v>816</v>
      </c>
      <c r="G185" s="225" t="s">
        <v>98</v>
      </c>
      <c r="H185" s="226">
        <v>31.359999999999999</v>
      </c>
      <c r="I185" s="227"/>
      <c r="J185" s="228">
        <f>ROUND(I185*H185,2)</f>
        <v>0</v>
      </c>
      <c r="K185" s="224" t="s">
        <v>154</v>
      </c>
      <c r="L185" s="72"/>
      <c r="M185" s="229" t="s">
        <v>21</v>
      </c>
      <c r="N185" s="230" t="s">
        <v>42</v>
      </c>
      <c r="O185" s="47"/>
      <c r="P185" s="231">
        <f>O185*H185</f>
        <v>0</v>
      </c>
      <c r="Q185" s="231">
        <v>0</v>
      </c>
      <c r="R185" s="231">
        <f>Q185*H185</f>
        <v>0</v>
      </c>
      <c r="S185" s="231">
        <v>0.045999999999999999</v>
      </c>
      <c r="T185" s="232">
        <f>S185*H185</f>
        <v>1.4425599999999998</v>
      </c>
      <c r="AR185" s="24" t="s">
        <v>155</v>
      </c>
      <c r="AT185" s="24" t="s">
        <v>151</v>
      </c>
      <c r="AU185" s="24" t="s">
        <v>81</v>
      </c>
      <c r="AY185" s="24" t="s">
        <v>148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24" t="s">
        <v>79</v>
      </c>
      <c r="BK185" s="233">
        <f>ROUND(I185*H185,2)</f>
        <v>0</v>
      </c>
      <c r="BL185" s="24" t="s">
        <v>155</v>
      </c>
      <c r="BM185" s="24" t="s">
        <v>817</v>
      </c>
    </row>
    <row r="186" s="11" customFormat="1">
      <c r="B186" s="234"/>
      <c r="C186" s="235"/>
      <c r="D186" s="236" t="s">
        <v>157</v>
      </c>
      <c r="E186" s="237" t="s">
        <v>21</v>
      </c>
      <c r="F186" s="238" t="s">
        <v>818</v>
      </c>
      <c r="G186" s="235"/>
      <c r="H186" s="237" t="s">
        <v>21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157</v>
      </c>
      <c r="AU186" s="244" t="s">
        <v>81</v>
      </c>
      <c r="AV186" s="11" t="s">
        <v>79</v>
      </c>
      <c r="AW186" s="11" t="s">
        <v>34</v>
      </c>
      <c r="AX186" s="11" t="s">
        <v>71</v>
      </c>
      <c r="AY186" s="244" t="s">
        <v>148</v>
      </c>
    </row>
    <row r="187" s="12" customFormat="1">
      <c r="B187" s="245"/>
      <c r="C187" s="246"/>
      <c r="D187" s="236" t="s">
        <v>157</v>
      </c>
      <c r="E187" s="247" t="s">
        <v>21</v>
      </c>
      <c r="F187" s="248" t="s">
        <v>819</v>
      </c>
      <c r="G187" s="246"/>
      <c r="H187" s="249">
        <v>31.359999999999999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157</v>
      </c>
      <c r="AU187" s="255" t="s">
        <v>81</v>
      </c>
      <c r="AV187" s="12" t="s">
        <v>81</v>
      </c>
      <c r="AW187" s="12" t="s">
        <v>34</v>
      </c>
      <c r="AX187" s="12" t="s">
        <v>79</v>
      </c>
      <c r="AY187" s="255" t="s">
        <v>148</v>
      </c>
    </row>
    <row r="188" s="10" customFormat="1" ht="29.88" customHeight="1">
      <c r="B188" s="206"/>
      <c r="C188" s="207"/>
      <c r="D188" s="208" t="s">
        <v>70</v>
      </c>
      <c r="E188" s="220" t="s">
        <v>260</v>
      </c>
      <c r="F188" s="220" t="s">
        <v>261</v>
      </c>
      <c r="G188" s="207"/>
      <c r="H188" s="207"/>
      <c r="I188" s="210"/>
      <c r="J188" s="221">
        <f>BK188</f>
        <v>0</v>
      </c>
      <c r="K188" s="207"/>
      <c r="L188" s="212"/>
      <c r="M188" s="213"/>
      <c r="N188" s="214"/>
      <c r="O188" s="214"/>
      <c r="P188" s="215">
        <f>SUM(P189:P198)</f>
        <v>0</v>
      </c>
      <c r="Q188" s="214"/>
      <c r="R188" s="215">
        <f>SUM(R189:R198)</f>
        <v>0</v>
      </c>
      <c r="S188" s="214"/>
      <c r="T188" s="216">
        <f>SUM(T189:T198)</f>
        <v>0</v>
      </c>
      <c r="AR188" s="217" t="s">
        <v>79</v>
      </c>
      <c r="AT188" s="218" t="s">
        <v>70</v>
      </c>
      <c r="AU188" s="218" t="s">
        <v>79</v>
      </c>
      <c r="AY188" s="217" t="s">
        <v>148</v>
      </c>
      <c r="BK188" s="219">
        <f>SUM(BK189:BK198)</f>
        <v>0</v>
      </c>
    </row>
    <row r="189" s="1" customFormat="1" ht="25.5" customHeight="1">
      <c r="B189" s="46"/>
      <c r="C189" s="222" t="s">
        <v>341</v>
      </c>
      <c r="D189" s="222" t="s">
        <v>151</v>
      </c>
      <c r="E189" s="223" t="s">
        <v>820</v>
      </c>
      <c r="F189" s="224" t="s">
        <v>821</v>
      </c>
      <c r="G189" s="225" t="s">
        <v>265</v>
      </c>
      <c r="H189" s="226">
        <v>15.286</v>
      </c>
      <c r="I189" s="227"/>
      <c r="J189" s="228">
        <f>ROUND(I189*H189,2)</f>
        <v>0</v>
      </c>
      <c r="K189" s="224" t="s">
        <v>154</v>
      </c>
      <c r="L189" s="72"/>
      <c r="M189" s="229" t="s">
        <v>21</v>
      </c>
      <c r="N189" s="230" t="s">
        <v>42</v>
      </c>
      <c r="O189" s="47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AR189" s="24" t="s">
        <v>155</v>
      </c>
      <c r="AT189" s="24" t="s">
        <v>151</v>
      </c>
      <c r="AU189" s="24" t="s">
        <v>81</v>
      </c>
      <c r="AY189" s="24" t="s">
        <v>148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24" t="s">
        <v>79</v>
      </c>
      <c r="BK189" s="233">
        <f>ROUND(I189*H189,2)</f>
        <v>0</v>
      </c>
      <c r="BL189" s="24" t="s">
        <v>155</v>
      </c>
      <c r="BM189" s="24" t="s">
        <v>822</v>
      </c>
    </row>
    <row r="190" s="1" customFormat="1" ht="25.5" customHeight="1">
      <c r="B190" s="46"/>
      <c r="C190" s="222" t="s">
        <v>324</v>
      </c>
      <c r="D190" s="222" t="s">
        <v>151</v>
      </c>
      <c r="E190" s="223" t="s">
        <v>269</v>
      </c>
      <c r="F190" s="224" t="s">
        <v>270</v>
      </c>
      <c r="G190" s="225" t="s">
        <v>265</v>
      </c>
      <c r="H190" s="226">
        <v>15.286</v>
      </c>
      <c r="I190" s="227"/>
      <c r="J190" s="228">
        <f>ROUND(I190*H190,2)</f>
        <v>0</v>
      </c>
      <c r="K190" s="224" t="s">
        <v>154</v>
      </c>
      <c r="L190" s="72"/>
      <c r="M190" s="229" t="s">
        <v>21</v>
      </c>
      <c r="N190" s="230" t="s">
        <v>42</v>
      </c>
      <c r="O190" s="47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AR190" s="24" t="s">
        <v>155</v>
      </c>
      <c r="AT190" s="24" t="s">
        <v>151</v>
      </c>
      <c r="AU190" s="24" t="s">
        <v>81</v>
      </c>
      <c r="AY190" s="24" t="s">
        <v>148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24" t="s">
        <v>79</v>
      </c>
      <c r="BK190" s="233">
        <f>ROUND(I190*H190,2)</f>
        <v>0</v>
      </c>
      <c r="BL190" s="24" t="s">
        <v>155</v>
      </c>
      <c r="BM190" s="24" t="s">
        <v>823</v>
      </c>
    </row>
    <row r="191" s="1" customFormat="1">
      <c r="B191" s="46"/>
      <c r="C191" s="74"/>
      <c r="D191" s="236" t="s">
        <v>177</v>
      </c>
      <c r="E191" s="74"/>
      <c r="F191" s="267" t="s">
        <v>272</v>
      </c>
      <c r="G191" s="74"/>
      <c r="H191" s="74"/>
      <c r="I191" s="192"/>
      <c r="J191" s="74"/>
      <c r="K191" s="74"/>
      <c r="L191" s="72"/>
      <c r="M191" s="268"/>
      <c r="N191" s="47"/>
      <c r="O191" s="47"/>
      <c r="P191" s="47"/>
      <c r="Q191" s="47"/>
      <c r="R191" s="47"/>
      <c r="S191" s="47"/>
      <c r="T191" s="95"/>
      <c r="AT191" s="24" t="s">
        <v>177</v>
      </c>
      <c r="AU191" s="24" t="s">
        <v>81</v>
      </c>
    </row>
    <row r="192" s="1" customFormat="1" ht="25.5" customHeight="1">
      <c r="B192" s="46"/>
      <c r="C192" s="222" t="s">
        <v>352</v>
      </c>
      <c r="D192" s="222" t="s">
        <v>151</v>
      </c>
      <c r="E192" s="223" t="s">
        <v>274</v>
      </c>
      <c r="F192" s="224" t="s">
        <v>275</v>
      </c>
      <c r="G192" s="225" t="s">
        <v>265</v>
      </c>
      <c r="H192" s="226">
        <v>214.00399999999999</v>
      </c>
      <c r="I192" s="227"/>
      <c r="J192" s="228">
        <f>ROUND(I192*H192,2)</f>
        <v>0</v>
      </c>
      <c r="K192" s="224" t="s">
        <v>154</v>
      </c>
      <c r="L192" s="72"/>
      <c r="M192" s="229" t="s">
        <v>21</v>
      </c>
      <c r="N192" s="230" t="s">
        <v>42</v>
      </c>
      <c r="O192" s="47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AR192" s="24" t="s">
        <v>155</v>
      </c>
      <c r="AT192" s="24" t="s">
        <v>151</v>
      </c>
      <c r="AU192" s="24" t="s">
        <v>81</v>
      </c>
      <c r="AY192" s="24" t="s">
        <v>148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24" t="s">
        <v>79</v>
      </c>
      <c r="BK192" s="233">
        <f>ROUND(I192*H192,2)</f>
        <v>0</v>
      </c>
      <c r="BL192" s="24" t="s">
        <v>155</v>
      </c>
      <c r="BM192" s="24" t="s">
        <v>824</v>
      </c>
    </row>
    <row r="193" s="12" customFormat="1">
      <c r="B193" s="245"/>
      <c r="C193" s="246"/>
      <c r="D193" s="236" t="s">
        <v>157</v>
      </c>
      <c r="E193" s="246"/>
      <c r="F193" s="248" t="s">
        <v>825</v>
      </c>
      <c r="G193" s="246"/>
      <c r="H193" s="249">
        <v>214.00399999999999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157</v>
      </c>
      <c r="AU193" s="255" t="s">
        <v>81</v>
      </c>
      <c r="AV193" s="12" t="s">
        <v>81</v>
      </c>
      <c r="AW193" s="12" t="s">
        <v>6</v>
      </c>
      <c r="AX193" s="12" t="s">
        <v>79</v>
      </c>
      <c r="AY193" s="255" t="s">
        <v>148</v>
      </c>
    </row>
    <row r="194" s="1" customFormat="1" ht="25.5" customHeight="1">
      <c r="B194" s="46"/>
      <c r="C194" s="222" t="s">
        <v>358</v>
      </c>
      <c r="D194" s="222" t="s">
        <v>151</v>
      </c>
      <c r="E194" s="223" t="s">
        <v>279</v>
      </c>
      <c r="F194" s="224" t="s">
        <v>280</v>
      </c>
      <c r="G194" s="225" t="s">
        <v>265</v>
      </c>
      <c r="H194" s="226">
        <v>6.5679999999999996</v>
      </c>
      <c r="I194" s="227"/>
      <c r="J194" s="228">
        <f>ROUND(I194*H194,2)</f>
        <v>0</v>
      </c>
      <c r="K194" s="224" t="s">
        <v>154</v>
      </c>
      <c r="L194" s="72"/>
      <c r="M194" s="229" t="s">
        <v>21</v>
      </c>
      <c r="N194" s="230" t="s">
        <v>42</v>
      </c>
      <c r="O194" s="47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AR194" s="24" t="s">
        <v>155</v>
      </c>
      <c r="AT194" s="24" t="s">
        <v>151</v>
      </c>
      <c r="AU194" s="24" t="s">
        <v>81</v>
      </c>
      <c r="AY194" s="24" t="s">
        <v>148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24" t="s">
        <v>79</v>
      </c>
      <c r="BK194" s="233">
        <f>ROUND(I194*H194,2)</f>
        <v>0</v>
      </c>
      <c r="BL194" s="24" t="s">
        <v>155</v>
      </c>
      <c r="BM194" s="24" t="s">
        <v>826</v>
      </c>
    </row>
    <row r="195" s="1" customFormat="1">
      <c r="B195" s="46"/>
      <c r="C195" s="74"/>
      <c r="D195" s="236" t="s">
        <v>177</v>
      </c>
      <c r="E195" s="74"/>
      <c r="F195" s="267" t="s">
        <v>827</v>
      </c>
      <c r="G195" s="74"/>
      <c r="H195" s="74"/>
      <c r="I195" s="192"/>
      <c r="J195" s="74"/>
      <c r="K195" s="74"/>
      <c r="L195" s="72"/>
      <c r="M195" s="268"/>
      <c r="N195" s="47"/>
      <c r="O195" s="47"/>
      <c r="P195" s="47"/>
      <c r="Q195" s="47"/>
      <c r="R195" s="47"/>
      <c r="S195" s="47"/>
      <c r="T195" s="95"/>
      <c r="AT195" s="24" t="s">
        <v>177</v>
      </c>
      <c r="AU195" s="24" t="s">
        <v>81</v>
      </c>
    </row>
    <row r="196" s="1" customFormat="1" ht="25.5" customHeight="1">
      <c r="B196" s="46"/>
      <c r="C196" s="222" t="s">
        <v>365</v>
      </c>
      <c r="D196" s="222" t="s">
        <v>151</v>
      </c>
      <c r="E196" s="223" t="s">
        <v>828</v>
      </c>
      <c r="F196" s="224" t="s">
        <v>829</v>
      </c>
      <c r="G196" s="225" t="s">
        <v>265</v>
      </c>
      <c r="H196" s="226">
        <v>6.7649999999999997</v>
      </c>
      <c r="I196" s="227"/>
      <c r="J196" s="228">
        <f>ROUND(I196*H196,2)</f>
        <v>0</v>
      </c>
      <c r="K196" s="224" t="s">
        <v>154</v>
      </c>
      <c r="L196" s="72"/>
      <c r="M196" s="229" t="s">
        <v>21</v>
      </c>
      <c r="N196" s="230" t="s">
        <v>42</v>
      </c>
      <c r="O196" s="47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AR196" s="24" t="s">
        <v>155</v>
      </c>
      <c r="AT196" s="24" t="s">
        <v>151</v>
      </c>
      <c r="AU196" s="24" t="s">
        <v>81</v>
      </c>
      <c r="AY196" s="24" t="s">
        <v>148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24" t="s">
        <v>79</v>
      </c>
      <c r="BK196" s="233">
        <f>ROUND(I196*H196,2)</f>
        <v>0</v>
      </c>
      <c r="BL196" s="24" t="s">
        <v>155</v>
      </c>
      <c r="BM196" s="24" t="s">
        <v>830</v>
      </c>
    </row>
    <row r="197" s="1" customFormat="1" ht="38.25" customHeight="1">
      <c r="B197" s="46"/>
      <c r="C197" s="222" t="s">
        <v>369</v>
      </c>
      <c r="D197" s="222" t="s">
        <v>151</v>
      </c>
      <c r="E197" s="223" t="s">
        <v>283</v>
      </c>
      <c r="F197" s="224" t="s">
        <v>284</v>
      </c>
      <c r="G197" s="225" t="s">
        <v>265</v>
      </c>
      <c r="H197" s="226">
        <v>1.9530000000000001</v>
      </c>
      <c r="I197" s="227"/>
      <c r="J197" s="228">
        <f>ROUND(I197*H197,2)</f>
        <v>0</v>
      </c>
      <c r="K197" s="224" t="s">
        <v>154</v>
      </c>
      <c r="L197" s="72"/>
      <c r="M197" s="229" t="s">
        <v>21</v>
      </c>
      <c r="N197" s="230" t="s">
        <v>42</v>
      </c>
      <c r="O197" s="47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AR197" s="24" t="s">
        <v>155</v>
      </c>
      <c r="AT197" s="24" t="s">
        <v>151</v>
      </c>
      <c r="AU197" s="24" t="s">
        <v>81</v>
      </c>
      <c r="AY197" s="24" t="s">
        <v>148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24" t="s">
        <v>79</v>
      </c>
      <c r="BK197" s="233">
        <f>ROUND(I197*H197,2)</f>
        <v>0</v>
      </c>
      <c r="BL197" s="24" t="s">
        <v>155</v>
      </c>
      <c r="BM197" s="24" t="s">
        <v>831</v>
      </c>
    </row>
    <row r="198" s="1" customFormat="1">
      <c r="B198" s="46"/>
      <c r="C198" s="74"/>
      <c r="D198" s="236" t="s">
        <v>177</v>
      </c>
      <c r="E198" s="74"/>
      <c r="F198" s="267" t="s">
        <v>286</v>
      </c>
      <c r="G198" s="74"/>
      <c r="H198" s="74"/>
      <c r="I198" s="192"/>
      <c r="J198" s="74"/>
      <c r="K198" s="74"/>
      <c r="L198" s="72"/>
      <c r="M198" s="268"/>
      <c r="N198" s="47"/>
      <c r="O198" s="47"/>
      <c r="P198" s="47"/>
      <c r="Q198" s="47"/>
      <c r="R198" s="47"/>
      <c r="S198" s="47"/>
      <c r="T198" s="95"/>
      <c r="AT198" s="24" t="s">
        <v>177</v>
      </c>
      <c r="AU198" s="24" t="s">
        <v>81</v>
      </c>
    </row>
    <row r="199" s="10" customFormat="1" ht="29.88" customHeight="1">
      <c r="B199" s="206"/>
      <c r="C199" s="207"/>
      <c r="D199" s="208" t="s">
        <v>70</v>
      </c>
      <c r="E199" s="220" t="s">
        <v>287</v>
      </c>
      <c r="F199" s="220" t="s">
        <v>288</v>
      </c>
      <c r="G199" s="207"/>
      <c r="H199" s="207"/>
      <c r="I199" s="210"/>
      <c r="J199" s="221">
        <f>BK199</f>
        <v>0</v>
      </c>
      <c r="K199" s="207"/>
      <c r="L199" s="212"/>
      <c r="M199" s="213"/>
      <c r="N199" s="214"/>
      <c r="O199" s="214"/>
      <c r="P199" s="215">
        <f>SUM(P200:P201)</f>
        <v>0</v>
      </c>
      <c r="Q199" s="214"/>
      <c r="R199" s="215">
        <f>SUM(R200:R201)</f>
        <v>0</v>
      </c>
      <c r="S199" s="214"/>
      <c r="T199" s="216">
        <f>SUM(T200:T201)</f>
        <v>0</v>
      </c>
      <c r="AR199" s="217" t="s">
        <v>79</v>
      </c>
      <c r="AT199" s="218" t="s">
        <v>70</v>
      </c>
      <c r="AU199" s="218" t="s">
        <v>79</v>
      </c>
      <c r="AY199" s="217" t="s">
        <v>148</v>
      </c>
      <c r="BK199" s="219">
        <f>SUM(BK200:BK201)</f>
        <v>0</v>
      </c>
    </row>
    <row r="200" s="1" customFormat="1" ht="38.25" customHeight="1">
      <c r="B200" s="46"/>
      <c r="C200" s="222" t="s">
        <v>371</v>
      </c>
      <c r="D200" s="222" t="s">
        <v>151</v>
      </c>
      <c r="E200" s="223" t="s">
        <v>832</v>
      </c>
      <c r="F200" s="224" t="s">
        <v>833</v>
      </c>
      <c r="G200" s="225" t="s">
        <v>265</v>
      </c>
      <c r="H200" s="226">
        <v>5.2229999999999999</v>
      </c>
      <c r="I200" s="227"/>
      <c r="J200" s="228">
        <f>ROUND(I200*H200,2)</f>
        <v>0</v>
      </c>
      <c r="K200" s="224" t="s">
        <v>154</v>
      </c>
      <c r="L200" s="72"/>
      <c r="M200" s="229" t="s">
        <v>21</v>
      </c>
      <c r="N200" s="230" t="s">
        <v>42</v>
      </c>
      <c r="O200" s="47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AR200" s="24" t="s">
        <v>155</v>
      </c>
      <c r="AT200" s="24" t="s">
        <v>151</v>
      </c>
      <c r="AU200" s="24" t="s">
        <v>81</v>
      </c>
      <c r="AY200" s="24" t="s">
        <v>148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24" t="s">
        <v>79</v>
      </c>
      <c r="BK200" s="233">
        <f>ROUND(I200*H200,2)</f>
        <v>0</v>
      </c>
      <c r="BL200" s="24" t="s">
        <v>155</v>
      </c>
      <c r="BM200" s="24" t="s">
        <v>834</v>
      </c>
    </row>
    <row r="201" s="1" customFormat="1">
      <c r="B201" s="46"/>
      <c r="C201" s="74"/>
      <c r="D201" s="236" t="s">
        <v>177</v>
      </c>
      <c r="E201" s="74"/>
      <c r="F201" s="267" t="s">
        <v>835</v>
      </c>
      <c r="G201" s="74"/>
      <c r="H201" s="74"/>
      <c r="I201" s="192"/>
      <c r="J201" s="74"/>
      <c r="K201" s="74"/>
      <c r="L201" s="72"/>
      <c r="M201" s="268"/>
      <c r="N201" s="47"/>
      <c r="O201" s="47"/>
      <c r="P201" s="47"/>
      <c r="Q201" s="47"/>
      <c r="R201" s="47"/>
      <c r="S201" s="47"/>
      <c r="T201" s="95"/>
      <c r="AT201" s="24" t="s">
        <v>177</v>
      </c>
      <c r="AU201" s="24" t="s">
        <v>81</v>
      </c>
    </row>
    <row r="202" s="10" customFormat="1" ht="37.44" customHeight="1">
      <c r="B202" s="206"/>
      <c r="C202" s="207"/>
      <c r="D202" s="208" t="s">
        <v>70</v>
      </c>
      <c r="E202" s="209" t="s">
        <v>294</v>
      </c>
      <c r="F202" s="209" t="s">
        <v>295</v>
      </c>
      <c r="G202" s="207"/>
      <c r="H202" s="207"/>
      <c r="I202" s="210"/>
      <c r="J202" s="211">
        <f>BK202</f>
        <v>0</v>
      </c>
      <c r="K202" s="207"/>
      <c r="L202" s="212"/>
      <c r="M202" s="213"/>
      <c r="N202" s="214"/>
      <c r="O202" s="214"/>
      <c r="P202" s="215">
        <f>P203+P229+P244+P285+P295+P305+P318</f>
        <v>0</v>
      </c>
      <c r="Q202" s="214"/>
      <c r="R202" s="215">
        <f>R203+R229+R244+R285+R295+R305+R318</f>
        <v>0.91306814000000003</v>
      </c>
      <c r="S202" s="214"/>
      <c r="T202" s="216">
        <f>T203+T229+T244+T285+T295+T305+T318</f>
        <v>1.9526092000000002</v>
      </c>
      <c r="AR202" s="217" t="s">
        <v>81</v>
      </c>
      <c r="AT202" s="218" t="s">
        <v>70</v>
      </c>
      <c r="AU202" s="218" t="s">
        <v>71</v>
      </c>
      <c r="AY202" s="217" t="s">
        <v>148</v>
      </c>
      <c r="BK202" s="219">
        <f>BK203+BK229+BK244+BK285+BK295+BK305+BK318</f>
        <v>0</v>
      </c>
    </row>
    <row r="203" s="10" customFormat="1" ht="19.92" customHeight="1">
      <c r="B203" s="206"/>
      <c r="C203" s="207"/>
      <c r="D203" s="208" t="s">
        <v>70</v>
      </c>
      <c r="E203" s="220" t="s">
        <v>296</v>
      </c>
      <c r="F203" s="220" t="s">
        <v>297</v>
      </c>
      <c r="G203" s="207"/>
      <c r="H203" s="207"/>
      <c r="I203" s="210"/>
      <c r="J203" s="221">
        <f>BK203</f>
        <v>0</v>
      </c>
      <c r="K203" s="207"/>
      <c r="L203" s="212"/>
      <c r="M203" s="213"/>
      <c r="N203" s="214"/>
      <c r="O203" s="214"/>
      <c r="P203" s="215">
        <f>SUM(P204:P228)</f>
        <v>0</v>
      </c>
      <c r="Q203" s="214"/>
      <c r="R203" s="215">
        <f>SUM(R204:R228)</f>
        <v>0.46555249999999998</v>
      </c>
      <c r="S203" s="214"/>
      <c r="T203" s="216">
        <f>SUM(T204:T228)</f>
        <v>1.5453000000000001</v>
      </c>
      <c r="AR203" s="217" t="s">
        <v>81</v>
      </c>
      <c r="AT203" s="218" t="s">
        <v>70</v>
      </c>
      <c r="AU203" s="218" t="s">
        <v>79</v>
      </c>
      <c r="AY203" s="217" t="s">
        <v>148</v>
      </c>
      <c r="BK203" s="219">
        <f>SUM(BK204:BK228)</f>
        <v>0</v>
      </c>
    </row>
    <row r="204" s="1" customFormat="1" ht="16.5" customHeight="1">
      <c r="B204" s="46"/>
      <c r="C204" s="222" t="s">
        <v>376</v>
      </c>
      <c r="D204" s="222" t="s">
        <v>151</v>
      </c>
      <c r="E204" s="223" t="s">
        <v>299</v>
      </c>
      <c r="F204" s="224" t="s">
        <v>300</v>
      </c>
      <c r="G204" s="225" t="s">
        <v>98</v>
      </c>
      <c r="H204" s="226">
        <v>76.5</v>
      </c>
      <c r="I204" s="227"/>
      <c r="J204" s="228">
        <f>ROUND(I204*H204,2)</f>
        <v>0</v>
      </c>
      <c r="K204" s="224" t="s">
        <v>154</v>
      </c>
      <c r="L204" s="72"/>
      <c r="M204" s="229" t="s">
        <v>21</v>
      </c>
      <c r="N204" s="230" t="s">
        <v>42</v>
      </c>
      <c r="O204" s="47"/>
      <c r="P204" s="231">
        <f>O204*H204</f>
        <v>0</v>
      </c>
      <c r="Q204" s="231">
        <v>0</v>
      </c>
      <c r="R204" s="231">
        <f>Q204*H204</f>
        <v>0</v>
      </c>
      <c r="S204" s="231">
        <v>0.014</v>
      </c>
      <c r="T204" s="232">
        <f>S204*H204</f>
        <v>1.071</v>
      </c>
      <c r="AR204" s="24" t="s">
        <v>256</v>
      </c>
      <c r="AT204" s="24" t="s">
        <v>151</v>
      </c>
      <c r="AU204" s="24" t="s">
        <v>81</v>
      </c>
      <c r="AY204" s="24" t="s">
        <v>148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24" t="s">
        <v>79</v>
      </c>
      <c r="BK204" s="233">
        <f>ROUND(I204*H204,2)</f>
        <v>0</v>
      </c>
      <c r="BL204" s="24" t="s">
        <v>256</v>
      </c>
      <c r="BM204" s="24" t="s">
        <v>836</v>
      </c>
    </row>
    <row r="205" s="11" customFormat="1">
      <c r="B205" s="234"/>
      <c r="C205" s="235"/>
      <c r="D205" s="236" t="s">
        <v>157</v>
      </c>
      <c r="E205" s="237" t="s">
        <v>21</v>
      </c>
      <c r="F205" s="238" t="s">
        <v>837</v>
      </c>
      <c r="G205" s="235"/>
      <c r="H205" s="237" t="s">
        <v>21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AT205" s="244" t="s">
        <v>157</v>
      </c>
      <c r="AU205" s="244" t="s">
        <v>81</v>
      </c>
      <c r="AV205" s="11" t="s">
        <v>79</v>
      </c>
      <c r="AW205" s="11" t="s">
        <v>34</v>
      </c>
      <c r="AX205" s="11" t="s">
        <v>71</v>
      </c>
      <c r="AY205" s="244" t="s">
        <v>148</v>
      </c>
    </row>
    <row r="206" s="12" customFormat="1">
      <c r="B206" s="245"/>
      <c r="C206" s="246"/>
      <c r="D206" s="236" t="s">
        <v>157</v>
      </c>
      <c r="E206" s="247" t="s">
        <v>21</v>
      </c>
      <c r="F206" s="248" t="s">
        <v>683</v>
      </c>
      <c r="G206" s="246"/>
      <c r="H206" s="249">
        <v>76.5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157</v>
      </c>
      <c r="AU206" s="255" t="s">
        <v>81</v>
      </c>
      <c r="AV206" s="12" t="s">
        <v>81</v>
      </c>
      <c r="AW206" s="12" t="s">
        <v>34</v>
      </c>
      <c r="AX206" s="12" t="s">
        <v>79</v>
      </c>
      <c r="AY206" s="255" t="s">
        <v>148</v>
      </c>
    </row>
    <row r="207" s="1" customFormat="1" ht="25.5" customHeight="1">
      <c r="B207" s="46"/>
      <c r="C207" s="222" t="s">
        <v>380</v>
      </c>
      <c r="D207" s="222" t="s">
        <v>151</v>
      </c>
      <c r="E207" s="223" t="s">
        <v>306</v>
      </c>
      <c r="F207" s="224" t="s">
        <v>307</v>
      </c>
      <c r="G207" s="225" t="s">
        <v>98</v>
      </c>
      <c r="H207" s="226">
        <v>76.5</v>
      </c>
      <c r="I207" s="227"/>
      <c r="J207" s="228">
        <f>ROUND(I207*H207,2)</f>
        <v>0</v>
      </c>
      <c r="K207" s="224" t="s">
        <v>154</v>
      </c>
      <c r="L207" s="72"/>
      <c r="M207" s="229" t="s">
        <v>21</v>
      </c>
      <c r="N207" s="230" t="s">
        <v>42</v>
      </c>
      <c r="O207" s="47"/>
      <c r="P207" s="231">
        <f>O207*H207</f>
        <v>0</v>
      </c>
      <c r="Q207" s="231">
        <v>0</v>
      </c>
      <c r="R207" s="231">
        <f>Q207*H207</f>
        <v>0</v>
      </c>
      <c r="S207" s="231">
        <v>0.0060000000000000001</v>
      </c>
      <c r="T207" s="232">
        <f>S207*H207</f>
        <v>0.45900000000000002</v>
      </c>
      <c r="AR207" s="24" t="s">
        <v>256</v>
      </c>
      <c r="AT207" s="24" t="s">
        <v>151</v>
      </c>
      <c r="AU207" s="24" t="s">
        <v>81</v>
      </c>
      <c r="AY207" s="24" t="s">
        <v>148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24" t="s">
        <v>79</v>
      </c>
      <c r="BK207" s="233">
        <f>ROUND(I207*H207,2)</f>
        <v>0</v>
      </c>
      <c r="BL207" s="24" t="s">
        <v>256</v>
      </c>
      <c r="BM207" s="24" t="s">
        <v>838</v>
      </c>
    </row>
    <row r="208" s="1" customFormat="1" ht="25.5" customHeight="1">
      <c r="B208" s="46"/>
      <c r="C208" s="222" t="s">
        <v>384</v>
      </c>
      <c r="D208" s="222" t="s">
        <v>151</v>
      </c>
      <c r="E208" s="223" t="s">
        <v>839</v>
      </c>
      <c r="F208" s="224" t="s">
        <v>840</v>
      </c>
      <c r="G208" s="225" t="s">
        <v>98</v>
      </c>
      <c r="H208" s="226">
        <v>7.6500000000000004</v>
      </c>
      <c r="I208" s="227"/>
      <c r="J208" s="228">
        <f>ROUND(I208*H208,2)</f>
        <v>0</v>
      </c>
      <c r="K208" s="224" t="s">
        <v>154</v>
      </c>
      <c r="L208" s="72"/>
      <c r="M208" s="229" t="s">
        <v>21</v>
      </c>
      <c r="N208" s="230" t="s">
        <v>42</v>
      </c>
      <c r="O208" s="47"/>
      <c r="P208" s="231">
        <f>O208*H208</f>
        <v>0</v>
      </c>
      <c r="Q208" s="231">
        <v>0</v>
      </c>
      <c r="R208" s="231">
        <f>Q208*H208</f>
        <v>0</v>
      </c>
      <c r="S208" s="231">
        <v>0.002</v>
      </c>
      <c r="T208" s="232">
        <f>S208*H208</f>
        <v>0.015300000000000001</v>
      </c>
      <c r="AR208" s="24" t="s">
        <v>256</v>
      </c>
      <c r="AT208" s="24" t="s">
        <v>151</v>
      </c>
      <c r="AU208" s="24" t="s">
        <v>81</v>
      </c>
      <c r="AY208" s="24" t="s">
        <v>148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24" t="s">
        <v>79</v>
      </c>
      <c r="BK208" s="233">
        <f>ROUND(I208*H208,2)</f>
        <v>0</v>
      </c>
      <c r="BL208" s="24" t="s">
        <v>256</v>
      </c>
      <c r="BM208" s="24" t="s">
        <v>841</v>
      </c>
    </row>
    <row r="209" s="1" customFormat="1">
      <c r="B209" s="46"/>
      <c r="C209" s="74"/>
      <c r="D209" s="236" t="s">
        <v>177</v>
      </c>
      <c r="E209" s="74"/>
      <c r="F209" s="267" t="s">
        <v>842</v>
      </c>
      <c r="G209" s="74"/>
      <c r="H209" s="74"/>
      <c r="I209" s="192"/>
      <c r="J209" s="74"/>
      <c r="K209" s="74"/>
      <c r="L209" s="72"/>
      <c r="M209" s="268"/>
      <c r="N209" s="47"/>
      <c r="O209" s="47"/>
      <c r="P209" s="47"/>
      <c r="Q209" s="47"/>
      <c r="R209" s="47"/>
      <c r="S209" s="47"/>
      <c r="T209" s="95"/>
      <c r="AT209" s="24" t="s">
        <v>177</v>
      </c>
      <c r="AU209" s="24" t="s">
        <v>81</v>
      </c>
    </row>
    <row r="210" s="12" customFormat="1">
      <c r="B210" s="245"/>
      <c r="C210" s="246"/>
      <c r="D210" s="236" t="s">
        <v>157</v>
      </c>
      <c r="E210" s="246"/>
      <c r="F210" s="248" t="s">
        <v>843</v>
      </c>
      <c r="G210" s="246"/>
      <c r="H210" s="249">
        <v>7.6500000000000004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AT210" s="255" t="s">
        <v>157</v>
      </c>
      <c r="AU210" s="255" t="s">
        <v>81</v>
      </c>
      <c r="AV210" s="12" t="s">
        <v>81</v>
      </c>
      <c r="AW210" s="12" t="s">
        <v>6</v>
      </c>
      <c r="AX210" s="12" t="s">
        <v>79</v>
      </c>
      <c r="AY210" s="255" t="s">
        <v>148</v>
      </c>
    </row>
    <row r="211" s="1" customFormat="1" ht="25.5" customHeight="1">
      <c r="B211" s="46"/>
      <c r="C211" s="222" t="s">
        <v>390</v>
      </c>
      <c r="D211" s="222" t="s">
        <v>151</v>
      </c>
      <c r="E211" s="223" t="s">
        <v>316</v>
      </c>
      <c r="F211" s="224" t="s">
        <v>317</v>
      </c>
      <c r="G211" s="225" t="s">
        <v>98</v>
      </c>
      <c r="H211" s="226">
        <v>76.5</v>
      </c>
      <c r="I211" s="227"/>
      <c r="J211" s="228">
        <f>ROUND(I211*H211,2)</f>
        <v>0</v>
      </c>
      <c r="K211" s="224" t="s">
        <v>154</v>
      </c>
      <c r="L211" s="72"/>
      <c r="M211" s="229" t="s">
        <v>21</v>
      </c>
      <c r="N211" s="230" t="s">
        <v>42</v>
      </c>
      <c r="O211" s="47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AR211" s="24" t="s">
        <v>256</v>
      </c>
      <c r="AT211" s="24" t="s">
        <v>151</v>
      </c>
      <c r="AU211" s="24" t="s">
        <v>81</v>
      </c>
      <c r="AY211" s="24" t="s">
        <v>148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24" t="s">
        <v>79</v>
      </c>
      <c r="BK211" s="233">
        <f>ROUND(I211*H211,2)</f>
        <v>0</v>
      </c>
      <c r="BL211" s="24" t="s">
        <v>256</v>
      </c>
      <c r="BM211" s="24" t="s">
        <v>844</v>
      </c>
    </row>
    <row r="212" s="1" customFormat="1" ht="16.5" customHeight="1">
      <c r="B212" s="46"/>
      <c r="C212" s="269" t="s">
        <v>394</v>
      </c>
      <c r="D212" s="269" t="s">
        <v>321</v>
      </c>
      <c r="E212" s="270" t="s">
        <v>322</v>
      </c>
      <c r="F212" s="271" t="s">
        <v>323</v>
      </c>
      <c r="G212" s="272" t="s">
        <v>265</v>
      </c>
      <c r="H212" s="273">
        <v>0.023</v>
      </c>
      <c r="I212" s="274"/>
      <c r="J212" s="275">
        <f>ROUND(I212*H212,2)</f>
        <v>0</v>
      </c>
      <c r="K212" s="271" t="s">
        <v>154</v>
      </c>
      <c r="L212" s="276"/>
      <c r="M212" s="277" t="s">
        <v>21</v>
      </c>
      <c r="N212" s="278" t="s">
        <v>42</v>
      </c>
      <c r="O212" s="47"/>
      <c r="P212" s="231">
        <f>O212*H212</f>
        <v>0</v>
      </c>
      <c r="Q212" s="231">
        <v>1</v>
      </c>
      <c r="R212" s="231">
        <f>Q212*H212</f>
        <v>0.023</v>
      </c>
      <c r="S212" s="231">
        <v>0</v>
      </c>
      <c r="T212" s="232">
        <f>S212*H212</f>
        <v>0</v>
      </c>
      <c r="AR212" s="24" t="s">
        <v>324</v>
      </c>
      <c r="AT212" s="24" t="s">
        <v>321</v>
      </c>
      <c r="AU212" s="24" t="s">
        <v>81</v>
      </c>
      <c r="AY212" s="24" t="s">
        <v>148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24" t="s">
        <v>79</v>
      </c>
      <c r="BK212" s="233">
        <f>ROUND(I212*H212,2)</f>
        <v>0</v>
      </c>
      <c r="BL212" s="24" t="s">
        <v>256</v>
      </c>
      <c r="BM212" s="24" t="s">
        <v>845</v>
      </c>
    </row>
    <row r="213" s="12" customFormat="1">
      <c r="B213" s="245"/>
      <c r="C213" s="246"/>
      <c r="D213" s="236" t="s">
        <v>157</v>
      </c>
      <c r="E213" s="246"/>
      <c r="F213" s="248" t="s">
        <v>846</v>
      </c>
      <c r="G213" s="246"/>
      <c r="H213" s="249">
        <v>0.023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AT213" s="255" t="s">
        <v>157</v>
      </c>
      <c r="AU213" s="255" t="s">
        <v>81</v>
      </c>
      <c r="AV213" s="12" t="s">
        <v>81</v>
      </c>
      <c r="AW213" s="12" t="s">
        <v>6</v>
      </c>
      <c r="AX213" s="12" t="s">
        <v>79</v>
      </c>
      <c r="AY213" s="255" t="s">
        <v>148</v>
      </c>
    </row>
    <row r="214" s="1" customFormat="1" ht="25.5" customHeight="1">
      <c r="B214" s="46"/>
      <c r="C214" s="222" t="s">
        <v>400</v>
      </c>
      <c r="D214" s="222" t="s">
        <v>151</v>
      </c>
      <c r="E214" s="223" t="s">
        <v>328</v>
      </c>
      <c r="F214" s="224" t="s">
        <v>329</v>
      </c>
      <c r="G214" s="225" t="s">
        <v>98</v>
      </c>
      <c r="H214" s="226">
        <v>153</v>
      </c>
      <c r="I214" s="227"/>
      <c r="J214" s="228">
        <f>ROUND(I214*H214,2)</f>
        <v>0</v>
      </c>
      <c r="K214" s="224" t="s">
        <v>154</v>
      </c>
      <c r="L214" s="72"/>
      <c r="M214" s="229" t="s">
        <v>21</v>
      </c>
      <c r="N214" s="230" t="s">
        <v>42</v>
      </c>
      <c r="O214" s="47"/>
      <c r="P214" s="231">
        <f>O214*H214</f>
        <v>0</v>
      </c>
      <c r="Q214" s="231">
        <v>0.00088000000000000003</v>
      </c>
      <c r="R214" s="231">
        <f>Q214*H214</f>
        <v>0.13464000000000001</v>
      </c>
      <c r="S214" s="231">
        <v>0</v>
      </c>
      <c r="T214" s="232">
        <f>S214*H214</f>
        <v>0</v>
      </c>
      <c r="AR214" s="24" t="s">
        <v>256</v>
      </c>
      <c r="AT214" s="24" t="s">
        <v>151</v>
      </c>
      <c r="AU214" s="24" t="s">
        <v>81</v>
      </c>
      <c r="AY214" s="24" t="s">
        <v>148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24" t="s">
        <v>79</v>
      </c>
      <c r="BK214" s="233">
        <f>ROUND(I214*H214,2)</f>
        <v>0</v>
      </c>
      <c r="BL214" s="24" t="s">
        <v>256</v>
      </c>
      <c r="BM214" s="24" t="s">
        <v>847</v>
      </c>
    </row>
    <row r="215" s="11" customFormat="1">
      <c r="B215" s="234"/>
      <c r="C215" s="235"/>
      <c r="D215" s="236" t="s">
        <v>157</v>
      </c>
      <c r="E215" s="237" t="s">
        <v>21</v>
      </c>
      <c r="F215" s="238" t="s">
        <v>837</v>
      </c>
      <c r="G215" s="235"/>
      <c r="H215" s="237" t="s">
        <v>21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157</v>
      </c>
      <c r="AU215" s="244" t="s">
        <v>81</v>
      </c>
      <c r="AV215" s="11" t="s">
        <v>79</v>
      </c>
      <c r="AW215" s="11" t="s">
        <v>34</v>
      </c>
      <c r="AX215" s="11" t="s">
        <v>71</v>
      </c>
      <c r="AY215" s="244" t="s">
        <v>148</v>
      </c>
    </row>
    <row r="216" s="11" customFormat="1">
      <c r="B216" s="234"/>
      <c r="C216" s="235"/>
      <c r="D216" s="236" t="s">
        <v>157</v>
      </c>
      <c r="E216" s="237" t="s">
        <v>21</v>
      </c>
      <c r="F216" s="238" t="s">
        <v>848</v>
      </c>
      <c r="G216" s="235"/>
      <c r="H216" s="237" t="s">
        <v>21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157</v>
      </c>
      <c r="AU216" s="244" t="s">
        <v>81</v>
      </c>
      <c r="AV216" s="11" t="s">
        <v>79</v>
      </c>
      <c r="AW216" s="11" t="s">
        <v>34</v>
      </c>
      <c r="AX216" s="11" t="s">
        <v>71</v>
      </c>
      <c r="AY216" s="244" t="s">
        <v>148</v>
      </c>
    </row>
    <row r="217" s="11" customFormat="1">
      <c r="B217" s="234"/>
      <c r="C217" s="235"/>
      <c r="D217" s="236" t="s">
        <v>157</v>
      </c>
      <c r="E217" s="237" t="s">
        <v>21</v>
      </c>
      <c r="F217" s="238" t="s">
        <v>849</v>
      </c>
      <c r="G217" s="235"/>
      <c r="H217" s="237" t="s">
        <v>21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157</v>
      </c>
      <c r="AU217" s="244" t="s">
        <v>81</v>
      </c>
      <c r="AV217" s="11" t="s">
        <v>79</v>
      </c>
      <c r="AW217" s="11" t="s">
        <v>34</v>
      </c>
      <c r="AX217" s="11" t="s">
        <v>71</v>
      </c>
      <c r="AY217" s="244" t="s">
        <v>148</v>
      </c>
    </row>
    <row r="218" s="12" customFormat="1">
      <c r="B218" s="245"/>
      <c r="C218" s="246"/>
      <c r="D218" s="236" t="s">
        <v>157</v>
      </c>
      <c r="E218" s="247" t="s">
        <v>683</v>
      </c>
      <c r="F218" s="248" t="s">
        <v>850</v>
      </c>
      <c r="G218" s="246"/>
      <c r="H218" s="249">
        <v>76.5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157</v>
      </c>
      <c r="AU218" s="255" t="s">
        <v>81</v>
      </c>
      <c r="AV218" s="12" t="s">
        <v>81</v>
      </c>
      <c r="AW218" s="12" t="s">
        <v>34</v>
      </c>
      <c r="AX218" s="12" t="s">
        <v>71</v>
      </c>
      <c r="AY218" s="255" t="s">
        <v>148</v>
      </c>
    </row>
    <row r="219" s="12" customFormat="1">
      <c r="B219" s="245"/>
      <c r="C219" s="246"/>
      <c r="D219" s="236" t="s">
        <v>157</v>
      </c>
      <c r="E219" s="247" t="s">
        <v>21</v>
      </c>
      <c r="F219" s="248" t="s">
        <v>851</v>
      </c>
      <c r="G219" s="246"/>
      <c r="H219" s="249">
        <v>76.5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AT219" s="255" t="s">
        <v>157</v>
      </c>
      <c r="AU219" s="255" t="s">
        <v>81</v>
      </c>
      <c r="AV219" s="12" t="s">
        <v>81</v>
      </c>
      <c r="AW219" s="12" t="s">
        <v>34</v>
      </c>
      <c r="AX219" s="12" t="s">
        <v>71</v>
      </c>
      <c r="AY219" s="255" t="s">
        <v>148</v>
      </c>
    </row>
    <row r="220" s="13" customFormat="1">
      <c r="B220" s="256"/>
      <c r="C220" s="257"/>
      <c r="D220" s="236" t="s">
        <v>157</v>
      </c>
      <c r="E220" s="258" t="s">
        <v>21</v>
      </c>
      <c r="F220" s="259" t="s">
        <v>173</v>
      </c>
      <c r="G220" s="257"/>
      <c r="H220" s="260">
        <v>153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AT220" s="266" t="s">
        <v>157</v>
      </c>
      <c r="AU220" s="266" t="s">
        <v>81</v>
      </c>
      <c r="AV220" s="13" t="s">
        <v>155</v>
      </c>
      <c r="AW220" s="13" t="s">
        <v>34</v>
      </c>
      <c r="AX220" s="13" t="s">
        <v>79</v>
      </c>
      <c r="AY220" s="266" t="s">
        <v>148</v>
      </c>
    </row>
    <row r="221" s="1" customFormat="1" ht="16.5" customHeight="1">
      <c r="B221" s="46"/>
      <c r="C221" s="269" t="s">
        <v>406</v>
      </c>
      <c r="D221" s="269" t="s">
        <v>321</v>
      </c>
      <c r="E221" s="270" t="s">
        <v>852</v>
      </c>
      <c r="F221" s="271" t="s">
        <v>853</v>
      </c>
      <c r="G221" s="272" t="s">
        <v>98</v>
      </c>
      <c r="H221" s="273">
        <v>87.974999999999994</v>
      </c>
      <c r="I221" s="274"/>
      <c r="J221" s="275">
        <f>ROUND(I221*H221,2)</f>
        <v>0</v>
      </c>
      <c r="K221" s="271" t="s">
        <v>154</v>
      </c>
      <c r="L221" s="276"/>
      <c r="M221" s="277" t="s">
        <v>21</v>
      </c>
      <c r="N221" s="278" t="s">
        <v>42</v>
      </c>
      <c r="O221" s="47"/>
      <c r="P221" s="231">
        <f>O221*H221</f>
        <v>0</v>
      </c>
      <c r="Q221" s="231">
        <v>0.0035000000000000001</v>
      </c>
      <c r="R221" s="231">
        <f>Q221*H221</f>
        <v>0.30791249999999998</v>
      </c>
      <c r="S221" s="231">
        <v>0</v>
      </c>
      <c r="T221" s="232">
        <f>S221*H221</f>
        <v>0</v>
      </c>
      <c r="AR221" s="24" t="s">
        <v>324</v>
      </c>
      <c r="AT221" s="24" t="s">
        <v>321</v>
      </c>
      <c r="AU221" s="24" t="s">
        <v>81</v>
      </c>
      <c r="AY221" s="24" t="s">
        <v>148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24" t="s">
        <v>79</v>
      </c>
      <c r="BK221" s="233">
        <f>ROUND(I221*H221,2)</f>
        <v>0</v>
      </c>
      <c r="BL221" s="24" t="s">
        <v>256</v>
      </c>
      <c r="BM221" s="24" t="s">
        <v>854</v>
      </c>
    </row>
    <row r="222" s="12" customFormat="1">
      <c r="B222" s="245"/>
      <c r="C222" s="246"/>
      <c r="D222" s="236" t="s">
        <v>157</v>
      </c>
      <c r="E222" s="247" t="s">
        <v>21</v>
      </c>
      <c r="F222" s="248" t="s">
        <v>683</v>
      </c>
      <c r="G222" s="246"/>
      <c r="H222" s="249">
        <v>76.5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157</v>
      </c>
      <c r="AU222" s="255" t="s">
        <v>81</v>
      </c>
      <c r="AV222" s="12" t="s">
        <v>81</v>
      </c>
      <c r="AW222" s="12" t="s">
        <v>34</v>
      </c>
      <c r="AX222" s="12" t="s">
        <v>79</v>
      </c>
      <c r="AY222" s="255" t="s">
        <v>148</v>
      </c>
    </row>
    <row r="223" s="12" customFormat="1">
      <c r="B223" s="245"/>
      <c r="C223" s="246"/>
      <c r="D223" s="236" t="s">
        <v>157</v>
      </c>
      <c r="E223" s="246"/>
      <c r="F223" s="248" t="s">
        <v>855</v>
      </c>
      <c r="G223" s="246"/>
      <c r="H223" s="249">
        <v>87.974999999999994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AT223" s="255" t="s">
        <v>157</v>
      </c>
      <c r="AU223" s="255" t="s">
        <v>81</v>
      </c>
      <c r="AV223" s="12" t="s">
        <v>81</v>
      </c>
      <c r="AW223" s="12" t="s">
        <v>6</v>
      </c>
      <c r="AX223" s="12" t="s">
        <v>79</v>
      </c>
      <c r="AY223" s="255" t="s">
        <v>148</v>
      </c>
    </row>
    <row r="224" s="1" customFormat="1" ht="25.5" customHeight="1">
      <c r="B224" s="46"/>
      <c r="C224" s="269" t="s">
        <v>412</v>
      </c>
      <c r="D224" s="269" t="s">
        <v>321</v>
      </c>
      <c r="E224" s="270" t="s">
        <v>856</v>
      </c>
      <c r="F224" s="271" t="s">
        <v>857</v>
      </c>
      <c r="G224" s="272" t="s">
        <v>98</v>
      </c>
      <c r="H224" s="273">
        <v>87.974999999999994</v>
      </c>
      <c r="I224" s="274"/>
      <c r="J224" s="275">
        <f>ROUND(I224*H224,2)</f>
        <v>0</v>
      </c>
      <c r="K224" s="271" t="s">
        <v>21</v>
      </c>
      <c r="L224" s="276"/>
      <c r="M224" s="277" t="s">
        <v>21</v>
      </c>
      <c r="N224" s="278" t="s">
        <v>42</v>
      </c>
      <c r="O224" s="47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AR224" s="24" t="s">
        <v>324</v>
      </c>
      <c r="AT224" s="24" t="s">
        <v>321</v>
      </c>
      <c r="AU224" s="24" t="s">
        <v>81</v>
      </c>
      <c r="AY224" s="24" t="s">
        <v>148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24" t="s">
        <v>79</v>
      </c>
      <c r="BK224" s="233">
        <f>ROUND(I224*H224,2)</f>
        <v>0</v>
      </c>
      <c r="BL224" s="24" t="s">
        <v>256</v>
      </c>
      <c r="BM224" s="24" t="s">
        <v>858</v>
      </c>
    </row>
    <row r="225" s="12" customFormat="1">
      <c r="B225" s="245"/>
      <c r="C225" s="246"/>
      <c r="D225" s="236" t="s">
        <v>157</v>
      </c>
      <c r="E225" s="247" t="s">
        <v>21</v>
      </c>
      <c r="F225" s="248" t="s">
        <v>683</v>
      </c>
      <c r="G225" s="246"/>
      <c r="H225" s="249">
        <v>76.5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157</v>
      </c>
      <c r="AU225" s="255" t="s">
        <v>81</v>
      </c>
      <c r="AV225" s="12" t="s">
        <v>81</v>
      </c>
      <c r="AW225" s="12" t="s">
        <v>34</v>
      </c>
      <c r="AX225" s="12" t="s">
        <v>79</v>
      </c>
      <c r="AY225" s="255" t="s">
        <v>148</v>
      </c>
    </row>
    <row r="226" s="12" customFormat="1">
      <c r="B226" s="245"/>
      <c r="C226" s="246"/>
      <c r="D226" s="236" t="s">
        <v>157</v>
      </c>
      <c r="E226" s="246"/>
      <c r="F226" s="248" t="s">
        <v>855</v>
      </c>
      <c r="G226" s="246"/>
      <c r="H226" s="249">
        <v>87.974999999999994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157</v>
      </c>
      <c r="AU226" s="255" t="s">
        <v>81</v>
      </c>
      <c r="AV226" s="12" t="s">
        <v>81</v>
      </c>
      <c r="AW226" s="12" t="s">
        <v>6</v>
      </c>
      <c r="AX226" s="12" t="s">
        <v>79</v>
      </c>
      <c r="AY226" s="255" t="s">
        <v>148</v>
      </c>
    </row>
    <row r="227" s="1" customFormat="1" ht="38.25" customHeight="1">
      <c r="B227" s="46"/>
      <c r="C227" s="222" t="s">
        <v>417</v>
      </c>
      <c r="D227" s="222" t="s">
        <v>151</v>
      </c>
      <c r="E227" s="223" t="s">
        <v>859</v>
      </c>
      <c r="F227" s="224" t="s">
        <v>860</v>
      </c>
      <c r="G227" s="225" t="s">
        <v>265</v>
      </c>
      <c r="H227" s="226">
        <v>0.46600000000000003</v>
      </c>
      <c r="I227" s="227"/>
      <c r="J227" s="228">
        <f>ROUND(I227*H227,2)</f>
        <v>0</v>
      </c>
      <c r="K227" s="224" t="s">
        <v>154</v>
      </c>
      <c r="L227" s="72"/>
      <c r="M227" s="229" t="s">
        <v>21</v>
      </c>
      <c r="N227" s="230" t="s">
        <v>42</v>
      </c>
      <c r="O227" s="47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AR227" s="24" t="s">
        <v>256</v>
      </c>
      <c r="AT227" s="24" t="s">
        <v>151</v>
      </c>
      <c r="AU227" s="24" t="s">
        <v>81</v>
      </c>
      <c r="AY227" s="24" t="s">
        <v>148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24" t="s">
        <v>79</v>
      </c>
      <c r="BK227" s="233">
        <f>ROUND(I227*H227,2)</f>
        <v>0</v>
      </c>
      <c r="BL227" s="24" t="s">
        <v>256</v>
      </c>
      <c r="BM227" s="24" t="s">
        <v>861</v>
      </c>
    </row>
    <row r="228" s="1" customFormat="1" ht="38.25" customHeight="1">
      <c r="B228" s="46"/>
      <c r="C228" s="222" t="s">
        <v>423</v>
      </c>
      <c r="D228" s="222" t="s">
        <v>151</v>
      </c>
      <c r="E228" s="223" t="s">
        <v>862</v>
      </c>
      <c r="F228" s="224" t="s">
        <v>863</v>
      </c>
      <c r="G228" s="225" t="s">
        <v>265</v>
      </c>
      <c r="H228" s="226">
        <v>0.46600000000000003</v>
      </c>
      <c r="I228" s="227"/>
      <c r="J228" s="228">
        <f>ROUND(I228*H228,2)</f>
        <v>0</v>
      </c>
      <c r="K228" s="224" t="s">
        <v>154</v>
      </c>
      <c r="L228" s="72"/>
      <c r="M228" s="229" t="s">
        <v>21</v>
      </c>
      <c r="N228" s="230" t="s">
        <v>42</v>
      </c>
      <c r="O228" s="47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AR228" s="24" t="s">
        <v>256</v>
      </c>
      <c r="AT228" s="24" t="s">
        <v>151</v>
      </c>
      <c r="AU228" s="24" t="s">
        <v>81</v>
      </c>
      <c r="AY228" s="24" t="s">
        <v>148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24" t="s">
        <v>79</v>
      </c>
      <c r="BK228" s="233">
        <f>ROUND(I228*H228,2)</f>
        <v>0</v>
      </c>
      <c r="BL228" s="24" t="s">
        <v>256</v>
      </c>
      <c r="BM228" s="24" t="s">
        <v>864</v>
      </c>
    </row>
    <row r="229" s="10" customFormat="1" ht="29.88" customHeight="1">
      <c r="B229" s="206"/>
      <c r="C229" s="207"/>
      <c r="D229" s="208" t="s">
        <v>70</v>
      </c>
      <c r="E229" s="220" t="s">
        <v>507</v>
      </c>
      <c r="F229" s="220" t="s">
        <v>508</v>
      </c>
      <c r="G229" s="207"/>
      <c r="H229" s="207"/>
      <c r="I229" s="210"/>
      <c r="J229" s="221">
        <f>BK229</f>
        <v>0</v>
      </c>
      <c r="K229" s="207"/>
      <c r="L229" s="212"/>
      <c r="M229" s="213"/>
      <c r="N229" s="214"/>
      <c r="O229" s="214"/>
      <c r="P229" s="215">
        <f>SUM(P230:P243)</f>
        <v>0</v>
      </c>
      <c r="Q229" s="214"/>
      <c r="R229" s="215">
        <f>SUM(R230:R243)</f>
        <v>0.067431999999999992</v>
      </c>
      <c r="S229" s="214"/>
      <c r="T229" s="216">
        <f>SUM(T230:T243)</f>
        <v>0.047427999999999998</v>
      </c>
      <c r="AR229" s="217" t="s">
        <v>81</v>
      </c>
      <c r="AT229" s="218" t="s">
        <v>70</v>
      </c>
      <c r="AU229" s="218" t="s">
        <v>79</v>
      </c>
      <c r="AY229" s="217" t="s">
        <v>148</v>
      </c>
      <c r="BK229" s="219">
        <f>SUM(BK230:BK243)</f>
        <v>0</v>
      </c>
    </row>
    <row r="230" s="1" customFormat="1" ht="16.5" customHeight="1">
      <c r="B230" s="46"/>
      <c r="C230" s="222" t="s">
        <v>432</v>
      </c>
      <c r="D230" s="222" t="s">
        <v>151</v>
      </c>
      <c r="E230" s="223" t="s">
        <v>865</v>
      </c>
      <c r="F230" s="224" t="s">
        <v>866</v>
      </c>
      <c r="G230" s="225" t="s">
        <v>162</v>
      </c>
      <c r="H230" s="226">
        <v>28.399999999999999</v>
      </c>
      <c r="I230" s="227"/>
      <c r="J230" s="228">
        <f>ROUND(I230*H230,2)</f>
        <v>0</v>
      </c>
      <c r="K230" s="224" t="s">
        <v>154</v>
      </c>
      <c r="L230" s="72"/>
      <c r="M230" s="229" t="s">
        <v>21</v>
      </c>
      <c r="N230" s="230" t="s">
        <v>42</v>
      </c>
      <c r="O230" s="47"/>
      <c r="P230" s="231">
        <f>O230*H230</f>
        <v>0</v>
      </c>
      <c r="Q230" s="231">
        <v>0</v>
      </c>
      <c r="R230" s="231">
        <f>Q230*H230</f>
        <v>0</v>
      </c>
      <c r="S230" s="231">
        <v>0.00167</v>
      </c>
      <c r="T230" s="232">
        <f>S230*H230</f>
        <v>0.047427999999999998</v>
      </c>
      <c r="AR230" s="24" t="s">
        <v>256</v>
      </c>
      <c r="AT230" s="24" t="s">
        <v>151</v>
      </c>
      <c r="AU230" s="24" t="s">
        <v>81</v>
      </c>
      <c r="AY230" s="24" t="s">
        <v>148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24" t="s">
        <v>79</v>
      </c>
      <c r="BK230" s="233">
        <f>ROUND(I230*H230,2)</f>
        <v>0</v>
      </c>
      <c r="BL230" s="24" t="s">
        <v>256</v>
      </c>
      <c r="BM230" s="24" t="s">
        <v>867</v>
      </c>
    </row>
    <row r="231" s="11" customFormat="1">
      <c r="B231" s="234"/>
      <c r="C231" s="235"/>
      <c r="D231" s="236" t="s">
        <v>157</v>
      </c>
      <c r="E231" s="237" t="s">
        <v>21</v>
      </c>
      <c r="F231" s="238" t="s">
        <v>818</v>
      </c>
      <c r="G231" s="235"/>
      <c r="H231" s="237" t="s">
        <v>21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AT231" s="244" t="s">
        <v>157</v>
      </c>
      <c r="AU231" s="244" t="s">
        <v>81</v>
      </c>
      <c r="AV231" s="11" t="s">
        <v>79</v>
      </c>
      <c r="AW231" s="11" t="s">
        <v>34</v>
      </c>
      <c r="AX231" s="11" t="s">
        <v>71</v>
      </c>
      <c r="AY231" s="244" t="s">
        <v>148</v>
      </c>
    </row>
    <row r="232" s="12" customFormat="1">
      <c r="B232" s="245"/>
      <c r="C232" s="246"/>
      <c r="D232" s="236" t="s">
        <v>157</v>
      </c>
      <c r="E232" s="247" t="s">
        <v>21</v>
      </c>
      <c r="F232" s="248" t="s">
        <v>868</v>
      </c>
      <c r="G232" s="246"/>
      <c r="H232" s="249">
        <v>28.399999999999999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157</v>
      </c>
      <c r="AU232" s="255" t="s">
        <v>81</v>
      </c>
      <c r="AV232" s="12" t="s">
        <v>81</v>
      </c>
      <c r="AW232" s="12" t="s">
        <v>34</v>
      </c>
      <c r="AX232" s="12" t="s">
        <v>79</v>
      </c>
      <c r="AY232" s="255" t="s">
        <v>148</v>
      </c>
    </row>
    <row r="233" s="1" customFormat="1" ht="25.5" customHeight="1">
      <c r="B233" s="46"/>
      <c r="C233" s="222" t="s">
        <v>439</v>
      </c>
      <c r="D233" s="222" t="s">
        <v>151</v>
      </c>
      <c r="E233" s="223" t="s">
        <v>869</v>
      </c>
      <c r="F233" s="224" t="s">
        <v>870</v>
      </c>
      <c r="G233" s="225" t="s">
        <v>162</v>
      </c>
      <c r="H233" s="226">
        <v>28.399999999999999</v>
      </c>
      <c r="I233" s="227"/>
      <c r="J233" s="228">
        <f>ROUND(I233*H233,2)</f>
        <v>0</v>
      </c>
      <c r="K233" s="224" t="s">
        <v>154</v>
      </c>
      <c r="L233" s="72"/>
      <c r="M233" s="229" t="s">
        <v>21</v>
      </c>
      <c r="N233" s="230" t="s">
        <v>42</v>
      </c>
      <c r="O233" s="47"/>
      <c r="P233" s="231">
        <f>O233*H233</f>
        <v>0</v>
      </c>
      <c r="Q233" s="231">
        <v>0.00198</v>
      </c>
      <c r="R233" s="231">
        <f>Q233*H233</f>
        <v>0.056231999999999997</v>
      </c>
      <c r="S233" s="231">
        <v>0</v>
      </c>
      <c r="T233" s="232">
        <f>S233*H233</f>
        <v>0</v>
      </c>
      <c r="AR233" s="24" t="s">
        <v>256</v>
      </c>
      <c r="AT233" s="24" t="s">
        <v>151</v>
      </c>
      <c r="AU233" s="24" t="s">
        <v>81</v>
      </c>
      <c r="AY233" s="24" t="s">
        <v>148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24" t="s">
        <v>79</v>
      </c>
      <c r="BK233" s="233">
        <f>ROUND(I233*H233,2)</f>
        <v>0</v>
      </c>
      <c r="BL233" s="24" t="s">
        <v>256</v>
      </c>
      <c r="BM233" s="24" t="s">
        <v>871</v>
      </c>
    </row>
    <row r="234" s="12" customFormat="1">
      <c r="B234" s="245"/>
      <c r="C234" s="246"/>
      <c r="D234" s="236" t="s">
        <v>157</v>
      </c>
      <c r="E234" s="247" t="s">
        <v>21</v>
      </c>
      <c r="F234" s="248" t="s">
        <v>872</v>
      </c>
      <c r="G234" s="246"/>
      <c r="H234" s="249">
        <v>25.199999999999999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AT234" s="255" t="s">
        <v>157</v>
      </c>
      <c r="AU234" s="255" t="s">
        <v>81</v>
      </c>
      <c r="AV234" s="12" t="s">
        <v>81</v>
      </c>
      <c r="AW234" s="12" t="s">
        <v>34</v>
      </c>
      <c r="AX234" s="12" t="s">
        <v>71</v>
      </c>
      <c r="AY234" s="255" t="s">
        <v>148</v>
      </c>
    </row>
    <row r="235" s="12" customFormat="1">
      <c r="B235" s="245"/>
      <c r="C235" s="246"/>
      <c r="D235" s="236" t="s">
        <v>157</v>
      </c>
      <c r="E235" s="247" t="s">
        <v>21</v>
      </c>
      <c r="F235" s="248" t="s">
        <v>873</v>
      </c>
      <c r="G235" s="246"/>
      <c r="H235" s="249">
        <v>3.2000000000000002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157</v>
      </c>
      <c r="AU235" s="255" t="s">
        <v>81</v>
      </c>
      <c r="AV235" s="12" t="s">
        <v>81</v>
      </c>
      <c r="AW235" s="12" t="s">
        <v>34</v>
      </c>
      <c r="AX235" s="12" t="s">
        <v>71</v>
      </c>
      <c r="AY235" s="255" t="s">
        <v>148</v>
      </c>
    </row>
    <row r="236" s="13" customFormat="1">
      <c r="B236" s="256"/>
      <c r="C236" s="257"/>
      <c r="D236" s="236" t="s">
        <v>157</v>
      </c>
      <c r="E236" s="258" t="s">
        <v>21</v>
      </c>
      <c r="F236" s="259" t="s">
        <v>173</v>
      </c>
      <c r="G236" s="257"/>
      <c r="H236" s="260">
        <v>28.399999999999999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AT236" s="266" t="s">
        <v>157</v>
      </c>
      <c r="AU236" s="266" t="s">
        <v>81</v>
      </c>
      <c r="AV236" s="13" t="s">
        <v>155</v>
      </c>
      <c r="AW236" s="13" t="s">
        <v>34</v>
      </c>
      <c r="AX236" s="13" t="s">
        <v>79</v>
      </c>
      <c r="AY236" s="266" t="s">
        <v>148</v>
      </c>
    </row>
    <row r="237" s="1" customFormat="1" ht="25.5" customHeight="1">
      <c r="B237" s="46"/>
      <c r="C237" s="222" t="s">
        <v>444</v>
      </c>
      <c r="D237" s="222" t="s">
        <v>151</v>
      </c>
      <c r="E237" s="223" t="s">
        <v>874</v>
      </c>
      <c r="F237" s="224" t="s">
        <v>875</v>
      </c>
      <c r="G237" s="225" t="s">
        <v>162</v>
      </c>
      <c r="H237" s="226">
        <v>3.2000000000000002</v>
      </c>
      <c r="I237" s="227"/>
      <c r="J237" s="228">
        <f>ROUND(I237*H237,2)</f>
        <v>0</v>
      </c>
      <c r="K237" s="224" t="s">
        <v>154</v>
      </c>
      <c r="L237" s="72"/>
      <c r="M237" s="229" t="s">
        <v>21</v>
      </c>
      <c r="N237" s="230" t="s">
        <v>42</v>
      </c>
      <c r="O237" s="47"/>
      <c r="P237" s="231">
        <f>O237*H237</f>
        <v>0</v>
      </c>
      <c r="Q237" s="231">
        <v>0.0035000000000000001</v>
      </c>
      <c r="R237" s="231">
        <f>Q237*H237</f>
        <v>0.011200000000000002</v>
      </c>
      <c r="S237" s="231">
        <v>0</v>
      </c>
      <c r="T237" s="232">
        <f>S237*H237</f>
        <v>0</v>
      </c>
      <c r="AR237" s="24" t="s">
        <v>256</v>
      </c>
      <c r="AT237" s="24" t="s">
        <v>151</v>
      </c>
      <c r="AU237" s="24" t="s">
        <v>81</v>
      </c>
      <c r="AY237" s="24" t="s">
        <v>148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24" t="s">
        <v>79</v>
      </c>
      <c r="BK237" s="233">
        <f>ROUND(I237*H237,2)</f>
        <v>0</v>
      </c>
      <c r="BL237" s="24" t="s">
        <v>256</v>
      </c>
      <c r="BM237" s="24" t="s">
        <v>876</v>
      </c>
    </row>
    <row r="238" s="11" customFormat="1">
      <c r="B238" s="234"/>
      <c r="C238" s="235"/>
      <c r="D238" s="236" t="s">
        <v>157</v>
      </c>
      <c r="E238" s="237" t="s">
        <v>21</v>
      </c>
      <c r="F238" s="238" t="s">
        <v>877</v>
      </c>
      <c r="G238" s="235"/>
      <c r="H238" s="237" t="s">
        <v>21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AT238" s="244" t="s">
        <v>157</v>
      </c>
      <c r="AU238" s="244" t="s">
        <v>81</v>
      </c>
      <c r="AV238" s="11" t="s">
        <v>79</v>
      </c>
      <c r="AW238" s="11" t="s">
        <v>34</v>
      </c>
      <c r="AX238" s="11" t="s">
        <v>71</v>
      </c>
      <c r="AY238" s="244" t="s">
        <v>148</v>
      </c>
    </row>
    <row r="239" s="12" customFormat="1">
      <c r="B239" s="245"/>
      <c r="C239" s="246"/>
      <c r="D239" s="236" t="s">
        <v>157</v>
      </c>
      <c r="E239" s="247" t="s">
        <v>21</v>
      </c>
      <c r="F239" s="248" t="s">
        <v>878</v>
      </c>
      <c r="G239" s="246"/>
      <c r="H239" s="249">
        <v>2.3999999999999999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AT239" s="255" t="s">
        <v>157</v>
      </c>
      <c r="AU239" s="255" t="s">
        <v>81</v>
      </c>
      <c r="AV239" s="12" t="s">
        <v>81</v>
      </c>
      <c r="AW239" s="12" t="s">
        <v>34</v>
      </c>
      <c r="AX239" s="12" t="s">
        <v>71</v>
      </c>
      <c r="AY239" s="255" t="s">
        <v>148</v>
      </c>
    </row>
    <row r="240" s="12" customFormat="1">
      <c r="B240" s="245"/>
      <c r="C240" s="246"/>
      <c r="D240" s="236" t="s">
        <v>157</v>
      </c>
      <c r="E240" s="247" t="s">
        <v>21</v>
      </c>
      <c r="F240" s="248" t="s">
        <v>879</v>
      </c>
      <c r="G240" s="246"/>
      <c r="H240" s="249">
        <v>0.80000000000000004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AT240" s="255" t="s">
        <v>157</v>
      </c>
      <c r="AU240" s="255" t="s">
        <v>81</v>
      </c>
      <c r="AV240" s="12" t="s">
        <v>81</v>
      </c>
      <c r="AW240" s="12" t="s">
        <v>34</v>
      </c>
      <c r="AX240" s="12" t="s">
        <v>71</v>
      </c>
      <c r="AY240" s="255" t="s">
        <v>148</v>
      </c>
    </row>
    <row r="241" s="13" customFormat="1">
      <c r="B241" s="256"/>
      <c r="C241" s="257"/>
      <c r="D241" s="236" t="s">
        <v>157</v>
      </c>
      <c r="E241" s="258" t="s">
        <v>21</v>
      </c>
      <c r="F241" s="259" t="s">
        <v>173</v>
      </c>
      <c r="G241" s="257"/>
      <c r="H241" s="260">
        <v>3.2000000000000002</v>
      </c>
      <c r="I241" s="261"/>
      <c r="J241" s="257"/>
      <c r="K241" s="257"/>
      <c r="L241" s="262"/>
      <c r="M241" s="263"/>
      <c r="N241" s="264"/>
      <c r="O241" s="264"/>
      <c r="P241" s="264"/>
      <c r="Q241" s="264"/>
      <c r="R241" s="264"/>
      <c r="S241" s="264"/>
      <c r="T241" s="265"/>
      <c r="AT241" s="266" t="s">
        <v>157</v>
      </c>
      <c r="AU241" s="266" t="s">
        <v>81</v>
      </c>
      <c r="AV241" s="13" t="s">
        <v>155</v>
      </c>
      <c r="AW241" s="13" t="s">
        <v>34</v>
      </c>
      <c r="AX241" s="13" t="s">
        <v>79</v>
      </c>
      <c r="AY241" s="266" t="s">
        <v>148</v>
      </c>
    </row>
    <row r="242" s="1" customFormat="1" ht="38.25" customHeight="1">
      <c r="B242" s="46"/>
      <c r="C242" s="222" t="s">
        <v>450</v>
      </c>
      <c r="D242" s="222" t="s">
        <v>151</v>
      </c>
      <c r="E242" s="223" t="s">
        <v>880</v>
      </c>
      <c r="F242" s="224" t="s">
        <v>881</v>
      </c>
      <c r="G242" s="225" t="s">
        <v>265</v>
      </c>
      <c r="H242" s="226">
        <v>0.067000000000000004</v>
      </c>
      <c r="I242" s="227"/>
      <c r="J242" s="228">
        <f>ROUND(I242*H242,2)</f>
        <v>0</v>
      </c>
      <c r="K242" s="224" t="s">
        <v>154</v>
      </c>
      <c r="L242" s="72"/>
      <c r="M242" s="229" t="s">
        <v>21</v>
      </c>
      <c r="N242" s="230" t="s">
        <v>42</v>
      </c>
      <c r="O242" s="47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AR242" s="24" t="s">
        <v>256</v>
      </c>
      <c r="AT242" s="24" t="s">
        <v>151</v>
      </c>
      <c r="AU242" s="24" t="s">
        <v>81</v>
      </c>
      <c r="AY242" s="24" t="s">
        <v>148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24" t="s">
        <v>79</v>
      </c>
      <c r="BK242" s="233">
        <f>ROUND(I242*H242,2)</f>
        <v>0</v>
      </c>
      <c r="BL242" s="24" t="s">
        <v>256</v>
      </c>
      <c r="BM242" s="24" t="s">
        <v>882</v>
      </c>
    </row>
    <row r="243" s="1" customFormat="1" ht="38.25" customHeight="1">
      <c r="B243" s="46"/>
      <c r="C243" s="222" t="s">
        <v>455</v>
      </c>
      <c r="D243" s="222" t="s">
        <v>151</v>
      </c>
      <c r="E243" s="223" t="s">
        <v>883</v>
      </c>
      <c r="F243" s="224" t="s">
        <v>884</v>
      </c>
      <c r="G243" s="225" t="s">
        <v>265</v>
      </c>
      <c r="H243" s="226">
        <v>0.067000000000000004</v>
      </c>
      <c r="I243" s="227"/>
      <c r="J243" s="228">
        <f>ROUND(I243*H243,2)</f>
        <v>0</v>
      </c>
      <c r="K243" s="224" t="s">
        <v>154</v>
      </c>
      <c r="L243" s="72"/>
      <c r="M243" s="229" t="s">
        <v>21</v>
      </c>
      <c r="N243" s="230" t="s">
        <v>42</v>
      </c>
      <c r="O243" s="47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AR243" s="24" t="s">
        <v>256</v>
      </c>
      <c r="AT243" s="24" t="s">
        <v>151</v>
      </c>
      <c r="AU243" s="24" t="s">
        <v>81</v>
      </c>
      <c r="AY243" s="24" t="s">
        <v>148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24" t="s">
        <v>79</v>
      </c>
      <c r="BK243" s="233">
        <f>ROUND(I243*H243,2)</f>
        <v>0</v>
      </c>
      <c r="BL243" s="24" t="s">
        <v>256</v>
      </c>
      <c r="BM243" s="24" t="s">
        <v>885</v>
      </c>
    </row>
    <row r="244" s="10" customFormat="1" ht="29.88" customHeight="1">
      <c r="B244" s="206"/>
      <c r="C244" s="207"/>
      <c r="D244" s="208" t="s">
        <v>70</v>
      </c>
      <c r="E244" s="220" t="s">
        <v>886</v>
      </c>
      <c r="F244" s="220" t="s">
        <v>887</v>
      </c>
      <c r="G244" s="207"/>
      <c r="H244" s="207"/>
      <c r="I244" s="210"/>
      <c r="J244" s="221">
        <f>BK244</f>
        <v>0</v>
      </c>
      <c r="K244" s="207"/>
      <c r="L244" s="212"/>
      <c r="M244" s="213"/>
      <c r="N244" s="214"/>
      <c r="O244" s="214"/>
      <c r="P244" s="215">
        <f>SUM(P245:P284)</f>
        <v>0</v>
      </c>
      <c r="Q244" s="214"/>
      <c r="R244" s="215">
        <f>SUM(R245:R284)</f>
        <v>0.19281064000000001</v>
      </c>
      <c r="S244" s="214"/>
      <c r="T244" s="216">
        <f>SUM(T245:T284)</f>
        <v>0.22968119999999997</v>
      </c>
      <c r="AR244" s="217" t="s">
        <v>81</v>
      </c>
      <c r="AT244" s="218" t="s">
        <v>70</v>
      </c>
      <c r="AU244" s="218" t="s">
        <v>79</v>
      </c>
      <c r="AY244" s="217" t="s">
        <v>148</v>
      </c>
      <c r="BK244" s="219">
        <f>SUM(BK245:BK284)</f>
        <v>0</v>
      </c>
    </row>
    <row r="245" s="1" customFormat="1" ht="16.5" customHeight="1">
      <c r="B245" s="46"/>
      <c r="C245" s="222" t="s">
        <v>460</v>
      </c>
      <c r="D245" s="222" t="s">
        <v>151</v>
      </c>
      <c r="E245" s="223" t="s">
        <v>888</v>
      </c>
      <c r="F245" s="224" t="s">
        <v>889</v>
      </c>
      <c r="G245" s="225" t="s">
        <v>98</v>
      </c>
      <c r="H245" s="226">
        <v>8.9399999999999995</v>
      </c>
      <c r="I245" s="227"/>
      <c r="J245" s="228">
        <f>ROUND(I245*H245,2)</f>
        <v>0</v>
      </c>
      <c r="K245" s="224" t="s">
        <v>154</v>
      </c>
      <c r="L245" s="72"/>
      <c r="M245" s="229" t="s">
        <v>21</v>
      </c>
      <c r="N245" s="230" t="s">
        <v>42</v>
      </c>
      <c r="O245" s="47"/>
      <c r="P245" s="231">
        <f>O245*H245</f>
        <v>0</v>
      </c>
      <c r="Q245" s="231">
        <v>0</v>
      </c>
      <c r="R245" s="231">
        <f>Q245*H245</f>
        <v>0</v>
      </c>
      <c r="S245" s="231">
        <v>0.01098</v>
      </c>
      <c r="T245" s="232">
        <f>S245*H245</f>
        <v>0.09816119999999999</v>
      </c>
      <c r="AR245" s="24" t="s">
        <v>256</v>
      </c>
      <c r="AT245" s="24" t="s">
        <v>151</v>
      </c>
      <c r="AU245" s="24" t="s">
        <v>81</v>
      </c>
      <c r="AY245" s="24" t="s">
        <v>148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24" t="s">
        <v>79</v>
      </c>
      <c r="BK245" s="233">
        <f>ROUND(I245*H245,2)</f>
        <v>0</v>
      </c>
      <c r="BL245" s="24" t="s">
        <v>256</v>
      </c>
      <c r="BM245" s="24" t="s">
        <v>890</v>
      </c>
    </row>
    <row r="246" s="11" customFormat="1">
      <c r="B246" s="234"/>
      <c r="C246" s="235"/>
      <c r="D246" s="236" t="s">
        <v>157</v>
      </c>
      <c r="E246" s="237" t="s">
        <v>21</v>
      </c>
      <c r="F246" s="238" t="s">
        <v>891</v>
      </c>
      <c r="G246" s="235"/>
      <c r="H246" s="237" t="s">
        <v>21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157</v>
      </c>
      <c r="AU246" s="244" t="s">
        <v>81</v>
      </c>
      <c r="AV246" s="11" t="s">
        <v>79</v>
      </c>
      <c r="AW246" s="11" t="s">
        <v>34</v>
      </c>
      <c r="AX246" s="11" t="s">
        <v>71</v>
      </c>
      <c r="AY246" s="244" t="s">
        <v>148</v>
      </c>
    </row>
    <row r="247" s="12" customFormat="1">
      <c r="B247" s="245"/>
      <c r="C247" s="246"/>
      <c r="D247" s="236" t="s">
        <v>157</v>
      </c>
      <c r="E247" s="247" t="s">
        <v>21</v>
      </c>
      <c r="F247" s="248" t="s">
        <v>892</v>
      </c>
      <c r="G247" s="246"/>
      <c r="H247" s="249">
        <v>5.04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157</v>
      </c>
      <c r="AU247" s="255" t="s">
        <v>81</v>
      </c>
      <c r="AV247" s="12" t="s">
        <v>81</v>
      </c>
      <c r="AW247" s="12" t="s">
        <v>34</v>
      </c>
      <c r="AX247" s="12" t="s">
        <v>71</v>
      </c>
      <c r="AY247" s="255" t="s">
        <v>148</v>
      </c>
    </row>
    <row r="248" s="12" customFormat="1">
      <c r="B248" s="245"/>
      <c r="C248" s="246"/>
      <c r="D248" s="236" t="s">
        <v>157</v>
      </c>
      <c r="E248" s="247" t="s">
        <v>21</v>
      </c>
      <c r="F248" s="248" t="s">
        <v>893</v>
      </c>
      <c r="G248" s="246"/>
      <c r="H248" s="249">
        <v>0.59999999999999998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AT248" s="255" t="s">
        <v>157</v>
      </c>
      <c r="AU248" s="255" t="s">
        <v>81</v>
      </c>
      <c r="AV248" s="12" t="s">
        <v>81</v>
      </c>
      <c r="AW248" s="12" t="s">
        <v>34</v>
      </c>
      <c r="AX248" s="12" t="s">
        <v>71</v>
      </c>
      <c r="AY248" s="255" t="s">
        <v>148</v>
      </c>
    </row>
    <row r="249" s="12" customFormat="1">
      <c r="B249" s="245"/>
      <c r="C249" s="246"/>
      <c r="D249" s="236" t="s">
        <v>157</v>
      </c>
      <c r="E249" s="247" t="s">
        <v>21</v>
      </c>
      <c r="F249" s="248" t="s">
        <v>894</v>
      </c>
      <c r="G249" s="246"/>
      <c r="H249" s="249">
        <v>3.2999999999999998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AT249" s="255" t="s">
        <v>157</v>
      </c>
      <c r="AU249" s="255" t="s">
        <v>81</v>
      </c>
      <c r="AV249" s="12" t="s">
        <v>81</v>
      </c>
      <c r="AW249" s="12" t="s">
        <v>34</v>
      </c>
      <c r="AX249" s="12" t="s">
        <v>71</v>
      </c>
      <c r="AY249" s="255" t="s">
        <v>148</v>
      </c>
    </row>
    <row r="250" s="13" customFormat="1">
      <c r="B250" s="256"/>
      <c r="C250" s="257"/>
      <c r="D250" s="236" t="s">
        <v>157</v>
      </c>
      <c r="E250" s="258" t="s">
        <v>21</v>
      </c>
      <c r="F250" s="259" t="s">
        <v>173</v>
      </c>
      <c r="G250" s="257"/>
      <c r="H250" s="260">
        <v>8.9399999999999995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157</v>
      </c>
      <c r="AU250" s="266" t="s">
        <v>81</v>
      </c>
      <c r="AV250" s="13" t="s">
        <v>155</v>
      </c>
      <c r="AW250" s="13" t="s">
        <v>34</v>
      </c>
      <c r="AX250" s="13" t="s">
        <v>79</v>
      </c>
      <c r="AY250" s="266" t="s">
        <v>148</v>
      </c>
    </row>
    <row r="251" s="1" customFormat="1" ht="16.5" customHeight="1">
      <c r="B251" s="46"/>
      <c r="C251" s="222" t="s">
        <v>466</v>
      </c>
      <c r="D251" s="222" t="s">
        <v>151</v>
      </c>
      <c r="E251" s="223" t="s">
        <v>895</v>
      </c>
      <c r="F251" s="224" t="s">
        <v>896</v>
      </c>
      <c r="G251" s="225" t="s">
        <v>98</v>
      </c>
      <c r="H251" s="226">
        <v>8.9399999999999995</v>
      </c>
      <c r="I251" s="227"/>
      <c r="J251" s="228">
        <f>ROUND(I251*H251,2)</f>
        <v>0</v>
      </c>
      <c r="K251" s="224" t="s">
        <v>154</v>
      </c>
      <c r="L251" s="72"/>
      <c r="M251" s="229" t="s">
        <v>21</v>
      </c>
      <c r="N251" s="230" t="s">
        <v>42</v>
      </c>
      <c r="O251" s="47"/>
      <c r="P251" s="231">
        <f>O251*H251</f>
        <v>0</v>
      </c>
      <c r="Q251" s="231">
        <v>0</v>
      </c>
      <c r="R251" s="231">
        <f>Q251*H251</f>
        <v>0</v>
      </c>
      <c r="S251" s="231">
        <v>0.0080000000000000002</v>
      </c>
      <c r="T251" s="232">
        <f>S251*H251</f>
        <v>0.07152</v>
      </c>
      <c r="AR251" s="24" t="s">
        <v>256</v>
      </c>
      <c r="AT251" s="24" t="s">
        <v>151</v>
      </c>
      <c r="AU251" s="24" t="s">
        <v>81</v>
      </c>
      <c r="AY251" s="24" t="s">
        <v>148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24" t="s">
        <v>79</v>
      </c>
      <c r="BK251" s="233">
        <f>ROUND(I251*H251,2)</f>
        <v>0</v>
      </c>
      <c r="BL251" s="24" t="s">
        <v>256</v>
      </c>
      <c r="BM251" s="24" t="s">
        <v>897</v>
      </c>
    </row>
    <row r="252" s="1" customFormat="1" ht="25.5" customHeight="1">
      <c r="B252" s="46"/>
      <c r="C252" s="222" t="s">
        <v>473</v>
      </c>
      <c r="D252" s="222" t="s">
        <v>151</v>
      </c>
      <c r="E252" s="223" t="s">
        <v>898</v>
      </c>
      <c r="F252" s="224" t="s">
        <v>899</v>
      </c>
      <c r="G252" s="225" t="s">
        <v>218</v>
      </c>
      <c r="H252" s="226">
        <v>12</v>
      </c>
      <c r="I252" s="227"/>
      <c r="J252" s="228">
        <f>ROUND(I252*H252,2)</f>
        <v>0</v>
      </c>
      <c r="K252" s="224" t="s">
        <v>154</v>
      </c>
      <c r="L252" s="72"/>
      <c r="M252" s="229" t="s">
        <v>21</v>
      </c>
      <c r="N252" s="230" t="s">
        <v>42</v>
      </c>
      <c r="O252" s="47"/>
      <c r="P252" s="231">
        <f>O252*H252</f>
        <v>0</v>
      </c>
      <c r="Q252" s="231">
        <v>0</v>
      </c>
      <c r="R252" s="231">
        <f>Q252*H252</f>
        <v>0</v>
      </c>
      <c r="S252" s="231">
        <v>0.0050000000000000001</v>
      </c>
      <c r="T252" s="232">
        <f>S252*H252</f>
        <v>0.059999999999999998</v>
      </c>
      <c r="AR252" s="24" t="s">
        <v>256</v>
      </c>
      <c r="AT252" s="24" t="s">
        <v>151</v>
      </c>
      <c r="AU252" s="24" t="s">
        <v>81</v>
      </c>
      <c r="AY252" s="24" t="s">
        <v>148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24" t="s">
        <v>79</v>
      </c>
      <c r="BK252" s="233">
        <f>ROUND(I252*H252,2)</f>
        <v>0</v>
      </c>
      <c r="BL252" s="24" t="s">
        <v>256</v>
      </c>
      <c r="BM252" s="24" t="s">
        <v>900</v>
      </c>
    </row>
    <row r="253" s="11" customFormat="1">
      <c r="B253" s="234"/>
      <c r="C253" s="235"/>
      <c r="D253" s="236" t="s">
        <v>157</v>
      </c>
      <c r="E253" s="237" t="s">
        <v>21</v>
      </c>
      <c r="F253" s="238" t="s">
        <v>901</v>
      </c>
      <c r="G253" s="235"/>
      <c r="H253" s="237" t="s">
        <v>21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AT253" s="244" t="s">
        <v>157</v>
      </c>
      <c r="AU253" s="244" t="s">
        <v>81</v>
      </c>
      <c r="AV253" s="11" t="s">
        <v>79</v>
      </c>
      <c r="AW253" s="11" t="s">
        <v>34</v>
      </c>
      <c r="AX253" s="11" t="s">
        <v>71</v>
      </c>
      <c r="AY253" s="244" t="s">
        <v>148</v>
      </c>
    </row>
    <row r="254" s="12" customFormat="1">
      <c r="B254" s="245"/>
      <c r="C254" s="246"/>
      <c r="D254" s="236" t="s">
        <v>157</v>
      </c>
      <c r="E254" s="247" t="s">
        <v>21</v>
      </c>
      <c r="F254" s="248" t="s">
        <v>902</v>
      </c>
      <c r="G254" s="246"/>
      <c r="H254" s="249">
        <v>12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AT254" s="255" t="s">
        <v>157</v>
      </c>
      <c r="AU254" s="255" t="s">
        <v>81</v>
      </c>
      <c r="AV254" s="12" t="s">
        <v>81</v>
      </c>
      <c r="AW254" s="12" t="s">
        <v>34</v>
      </c>
      <c r="AX254" s="12" t="s">
        <v>79</v>
      </c>
      <c r="AY254" s="255" t="s">
        <v>148</v>
      </c>
    </row>
    <row r="255" s="1" customFormat="1" ht="16.5" customHeight="1">
      <c r="B255" s="46"/>
      <c r="C255" s="222" t="s">
        <v>479</v>
      </c>
      <c r="D255" s="222" t="s">
        <v>151</v>
      </c>
      <c r="E255" s="223" t="s">
        <v>903</v>
      </c>
      <c r="F255" s="224" t="s">
        <v>904</v>
      </c>
      <c r="G255" s="225" t="s">
        <v>98</v>
      </c>
      <c r="H255" s="226">
        <v>4.7999999999999998</v>
      </c>
      <c r="I255" s="227"/>
      <c r="J255" s="228">
        <f>ROUND(I255*H255,2)</f>
        <v>0</v>
      </c>
      <c r="K255" s="224" t="s">
        <v>154</v>
      </c>
      <c r="L255" s="72"/>
      <c r="M255" s="229" t="s">
        <v>21</v>
      </c>
      <c r="N255" s="230" t="s">
        <v>42</v>
      </c>
      <c r="O255" s="47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AR255" s="24" t="s">
        <v>256</v>
      </c>
      <c r="AT255" s="24" t="s">
        <v>151</v>
      </c>
      <c r="AU255" s="24" t="s">
        <v>81</v>
      </c>
      <c r="AY255" s="24" t="s">
        <v>148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24" t="s">
        <v>79</v>
      </c>
      <c r="BK255" s="233">
        <f>ROUND(I255*H255,2)</f>
        <v>0</v>
      </c>
      <c r="BL255" s="24" t="s">
        <v>256</v>
      </c>
      <c r="BM255" s="24" t="s">
        <v>905</v>
      </c>
    </row>
    <row r="256" s="11" customFormat="1">
      <c r="B256" s="234"/>
      <c r="C256" s="235"/>
      <c r="D256" s="236" t="s">
        <v>157</v>
      </c>
      <c r="E256" s="237" t="s">
        <v>21</v>
      </c>
      <c r="F256" s="238" t="s">
        <v>906</v>
      </c>
      <c r="G256" s="235"/>
      <c r="H256" s="237" t="s">
        <v>21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157</v>
      </c>
      <c r="AU256" s="244" t="s">
        <v>81</v>
      </c>
      <c r="AV256" s="11" t="s">
        <v>79</v>
      </c>
      <c r="AW256" s="11" t="s">
        <v>34</v>
      </c>
      <c r="AX256" s="11" t="s">
        <v>71</v>
      </c>
      <c r="AY256" s="244" t="s">
        <v>148</v>
      </c>
    </row>
    <row r="257" s="12" customFormat="1">
      <c r="B257" s="245"/>
      <c r="C257" s="246"/>
      <c r="D257" s="236" t="s">
        <v>157</v>
      </c>
      <c r="E257" s="247" t="s">
        <v>21</v>
      </c>
      <c r="F257" s="248" t="s">
        <v>907</v>
      </c>
      <c r="G257" s="246"/>
      <c r="H257" s="249">
        <v>4.2000000000000002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AT257" s="255" t="s">
        <v>157</v>
      </c>
      <c r="AU257" s="255" t="s">
        <v>81</v>
      </c>
      <c r="AV257" s="12" t="s">
        <v>81</v>
      </c>
      <c r="AW257" s="12" t="s">
        <v>34</v>
      </c>
      <c r="AX257" s="12" t="s">
        <v>71</v>
      </c>
      <c r="AY257" s="255" t="s">
        <v>148</v>
      </c>
    </row>
    <row r="258" s="12" customFormat="1">
      <c r="B258" s="245"/>
      <c r="C258" s="246"/>
      <c r="D258" s="236" t="s">
        <v>157</v>
      </c>
      <c r="E258" s="247" t="s">
        <v>21</v>
      </c>
      <c r="F258" s="248" t="s">
        <v>908</v>
      </c>
      <c r="G258" s="246"/>
      <c r="H258" s="249">
        <v>0.59999999999999998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157</v>
      </c>
      <c r="AU258" s="255" t="s">
        <v>81</v>
      </c>
      <c r="AV258" s="12" t="s">
        <v>81</v>
      </c>
      <c r="AW258" s="12" t="s">
        <v>34</v>
      </c>
      <c r="AX258" s="12" t="s">
        <v>71</v>
      </c>
      <c r="AY258" s="255" t="s">
        <v>148</v>
      </c>
    </row>
    <row r="259" s="13" customFormat="1">
      <c r="B259" s="256"/>
      <c r="C259" s="257"/>
      <c r="D259" s="236" t="s">
        <v>157</v>
      </c>
      <c r="E259" s="258" t="s">
        <v>677</v>
      </c>
      <c r="F259" s="259" t="s">
        <v>173</v>
      </c>
      <c r="G259" s="257"/>
      <c r="H259" s="260">
        <v>4.7999999999999998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AT259" s="266" t="s">
        <v>157</v>
      </c>
      <c r="AU259" s="266" t="s">
        <v>81</v>
      </c>
      <c r="AV259" s="13" t="s">
        <v>155</v>
      </c>
      <c r="AW259" s="13" t="s">
        <v>34</v>
      </c>
      <c r="AX259" s="13" t="s">
        <v>79</v>
      </c>
      <c r="AY259" s="266" t="s">
        <v>148</v>
      </c>
    </row>
    <row r="260" s="1" customFormat="1" ht="25.5" customHeight="1">
      <c r="B260" s="46"/>
      <c r="C260" s="222" t="s">
        <v>484</v>
      </c>
      <c r="D260" s="222" t="s">
        <v>151</v>
      </c>
      <c r="E260" s="223" t="s">
        <v>909</v>
      </c>
      <c r="F260" s="224" t="s">
        <v>910</v>
      </c>
      <c r="G260" s="225" t="s">
        <v>98</v>
      </c>
      <c r="H260" s="226">
        <v>6.2400000000000002</v>
      </c>
      <c r="I260" s="227"/>
      <c r="J260" s="228">
        <f>ROUND(I260*H260,2)</f>
        <v>0</v>
      </c>
      <c r="K260" s="224" t="s">
        <v>154</v>
      </c>
      <c r="L260" s="72"/>
      <c r="M260" s="229" t="s">
        <v>21</v>
      </c>
      <c r="N260" s="230" t="s">
        <v>42</v>
      </c>
      <c r="O260" s="47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AR260" s="24" t="s">
        <v>256</v>
      </c>
      <c r="AT260" s="24" t="s">
        <v>151</v>
      </c>
      <c r="AU260" s="24" t="s">
        <v>81</v>
      </c>
      <c r="AY260" s="24" t="s">
        <v>148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24" t="s">
        <v>79</v>
      </c>
      <c r="BK260" s="233">
        <f>ROUND(I260*H260,2)</f>
        <v>0</v>
      </c>
      <c r="BL260" s="24" t="s">
        <v>256</v>
      </c>
      <c r="BM260" s="24" t="s">
        <v>911</v>
      </c>
    </row>
    <row r="261" s="11" customFormat="1">
      <c r="B261" s="234"/>
      <c r="C261" s="235"/>
      <c r="D261" s="236" t="s">
        <v>157</v>
      </c>
      <c r="E261" s="237" t="s">
        <v>21</v>
      </c>
      <c r="F261" s="238" t="s">
        <v>912</v>
      </c>
      <c r="G261" s="235"/>
      <c r="H261" s="237" t="s">
        <v>21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AT261" s="244" t="s">
        <v>157</v>
      </c>
      <c r="AU261" s="244" t="s">
        <v>81</v>
      </c>
      <c r="AV261" s="11" t="s">
        <v>79</v>
      </c>
      <c r="AW261" s="11" t="s">
        <v>34</v>
      </c>
      <c r="AX261" s="11" t="s">
        <v>71</v>
      </c>
      <c r="AY261" s="244" t="s">
        <v>148</v>
      </c>
    </row>
    <row r="262" s="12" customFormat="1">
      <c r="B262" s="245"/>
      <c r="C262" s="246"/>
      <c r="D262" s="236" t="s">
        <v>157</v>
      </c>
      <c r="E262" s="247" t="s">
        <v>21</v>
      </c>
      <c r="F262" s="248" t="s">
        <v>913</v>
      </c>
      <c r="G262" s="246"/>
      <c r="H262" s="249">
        <v>6.2400000000000002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AT262" s="255" t="s">
        <v>157</v>
      </c>
      <c r="AU262" s="255" t="s">
        <v>81</v>
      </c>
      <c r="AV262" s="12" t="s">
        <v>81</v>
      </c>
      <c r="AW262" s="12" t="s">
        <v>34</v>
      </c>
      <c r="AX262" s="12" t="s">
        <v>71</v>
      </c>
      <c r="AY262" s="255" t="s">
        <v>148</v>
      </c>
    </row>
    <row r="263" s="13" customFormat="1">
      <c r="B263" s="256"/>
      <c r="C263" s="257"/>
      <c r="D263" s="236" t="s">
        <v>157</v>
      </c>
      <c r="E263" s="258" t="s">
        <v>680</v>
      </c>
      <c r="F263" s="259" t="s">
        <v>173</v>
      </c>
      <c r="G263" s="257"/>
      <c r="H263" s="260">
        <v>6.2400000000000002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AT263" s="266" t="s">
        <v>157</v>
      </c>
      <c r="AU263" s="266" t="s">
        <v>81</v>
      </c>
      <c r="AV263" s="13" t="s">
        <v>155</v>
      </c>
      <c r="AW263" s="13" t="s">
        <v>34</v>
      </c>
      <c r="AX263" s="13" t="s">
        <v>79</v>
      </c>
      <c r="AY263" s="266" t="s">
        <v>148</v>
      </c>
    </row>
    <row r="264" s="1" customFormat="1" ht="16.5" customHeight="1">
      <c r="B264" s="46"/>
      <c r="C264" s="269" t="s">
        <v>489</v>
      </c>
      <c r="D264" s="269" t="s">
        <v>321</v>
      </c>
      <c r="E264" s="270" t="s">
        <v>914</v>
      </c>
      <c r="F264" s="271" t="s">
        <v>915</v>
      </c>
      <c r="G264" s="272" t="s">
        <v>98</v>
      </c>
      <c r="H264" s="273">
        <v>12.144</v>
      </c>
      <c r="I264" s="274"/>
      <c r="J264" s="275">
        <f>ROUND(I264*H264,2)</f>
        <v>0</v>
      </c>
      <c r="K264" s="271" t="s">
        <v>154</v>
      </c>
      <c r="L264" s="276"/>
      <c r="M264" s="277" t="s">
        <v>21</v>
      </c>
      <c r="N264" s="278" t="s">
        <v>42</v>
      </c>
      <c r="O264" s="47"/>
      <c r="P264" s="231">
        <f>O264*H264</f>
        <v>0</v>
      </c>
      <c r="Q264" s="231">
        <v>0.0093100000000000006</v>
      </c>
      <c r="R264" s="231">
        <f>Q264*H264</f>
        <v>0.11306064</v>
      </c>
      <c r="S264" s="231">
        <v>0</v>
      </c>
      <c r="T264" s="232">
        <f>S264*H264</f>
        <v>0</v>
      </c>
      <c r="AR264" s="24" t="s">
        <v>324</v>
      </c>
      <c r="AT264" s="24" t="s">
        <v>321</v>
      </c>
      <c r="AU264" s="24" t="s">
        <v>81</v>
      </c>
      <c r="AY264" s="24" t="s">
        <v>148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24" t="s">
        <v>79</v>
      </c>
      <c r="BK264" s="233">
        <f>ROUND(I264*H264,2)</f>
        <v>0</v>
      </c>
      <c r="BL264" s="24" t="s">
        <v>256</v>
      </c>
      <c r="BM264" s="24" t="s">
        <v>916</v>
      </c>
    </row>
    <row r="265" s="12" customFormat="1">
      <c r="B265" s="245"/>
      <c r="C265" s="246"/>
      <c r="D265" s="236" t="s">
        <v>157</v>
      </c>
      <c r="E265" s="246"/>
      <c r="F265" s="248" t="s">
        <v>917</v>
      </c>
      <c r="G265" s="246"/>
      <c r="H265" s="249">
        <v>12.144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AT265" s="255" t="s">
        <v>157</v>
      </c>
      <c r="AU265" s="255" t="s">
        <v>81</v>
      </c>
      <c r="AV265" s="12" t="s">
        <v>81</v>
      </c>
      <c r="AW265" s="12" t="s">
        <v>6</v>
      </c>
      <c r="AX265" s="12" t="s">
        <v>79</v>
      </c>
      <c r="AY265" s="255" t="s">
        <v>148</v>
      </c>
    </row>
    <row r="266" s="1" customFormat="1" ht="16.5" customHeight="1">
      <c r="B266" s="46"/>
      <c r="C266" s="222" t="s">
        <v>494</v>
      </c>
      <c r="D266" s="222" t="s">
        <v>151</v>
      </c>
      <c r="E266" s="223" t="s">
        <v>918</v>
      </c>
      <c r="F266" s="224" t="s">
        <v>919</v>
      </c>
      <c r="G266" s="225" t="s">
        <v>162</v>
      </c>
      <c r="H266" s="226">
        <v>44.159999999999997</v>
      </c>
      <c r="I266" s="227"/>
      <c r="J266" s="228">
        <f>ROUND(I266*H266,2)</f>
        <v>0</v>
      </c>
      <c r="K266" s="224" t="s">
        <v>154</v>
      </c>
      <c r="L266" s="72"/>
      <c r="M266" s="229" t="s">
        <v>21</v>
      </c>
      <c r="N266" s="230" t="s">
        <v>42</v>
      </c>
      <c r="O266" s="47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AR266" s="24" t="s">
        <v>256</v>
      </c>
      <c r="AT266" s="24" t="s">
        <v>151</v>
      </c>
      <c r="AU266" s="24" t="s">
        <v>81</v>
      </c>
      <c r="AY266" s="24" t="s">
        <v>148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24" t="s">
        <v>79</v>
      </c>
      <c r="BK266" s="233">
        <f>ROUND(I266*H266,2)</f>
        <v>0</v>
      </c>
      <c r="BL266" s="24" t="s">
        <v>256</v>
      </c>
      <c r="BM266" s="24" t="s">
        <v>920</v>
      </c>
    </row>
    <row r="267" s="12" customFormat="1">
      <c r="B267" s="245"/>
      <c r="C267" s="246"/>
      <c r="D267" s="236" t="s">
        <v>157</v>
      </c>
      <c r="E267" s="247" t="s">
        <v>21</v>
      </c>
      <c r="F267" s="248" t="s">
        <v>921</v>
      </c>
      <c r="G267" s="246"/>
      <c r="H267" s="249">
        <v>44.159999999999997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AT267" s="255" t="s">
        <v>157</v>
      </c>
      <c r="AU267" s="255" t="s">
        <v>81</v>
      </c>
      <c r="AV267" s="12" t="s">
        <v>81</v>
      </c>
      <c r="AW267" s="12" t="s">
        <v>34</v>
      </c>
      <c r="AX267" s="12" t="s">
        <v>79</v>
      </c>
      <c r="AY267" s="255" t="s">
        <v>148</v>
      </c>
    </row>
    <row r="268" s="1" customFormat="1" ht="16.5" customHeight="1">
      <c r="B268" s="46"/>
      <c r="C268" s="269" t="s">
        <v>499</v>
      </c>
      <c r="D268" s="269" t="s">
        <v>321</v>
      </c>
      <c r="E268" s="270" t="s">
        <v>922</v>
      </c>
      <c r="F268" s="271" t="s">
        <v>923</v>
      </c>
      <c r="G268" s="272" t="s">
        <v>225</v>
      </c>
      <c r="H268" s="273">
        <v>0.14499999999999999</v>
      </c>
      <c r="I268" s="274"/>
      <c r="J268" s="275">
        <f>ROUND(I268*H268,2)</f>
        <v>0</v>
      </c>
      <c r="K268" s="271" t="s">
        <v>154</v>
      </c>
      <c r="L268" s="276"/>
      <c r="M268" s="277" t="s">
        <v>21</v>
      </c>
      <c r="N268" s="278" t="s">
        <v>42</v>
      </c>
      <c r="O268" s="47"/>
      <c r="P268" s="231">
        <f>O268*H268</f>
        <v>0</v>
      </c>
      <c r="Q268" s="231">
        <v>0.55000000000000004</v>
      </c>
      <c r="R268" s="231">
        <f>Q268*H268</f>
        <v>0.079750000000000001</v>
      </c>
      <c r="S268" s="231">
        <v>0</v>
      </c>
      <c r="T268" s="232">
        <f>S268*H268</f>
        <v>0</v>
      </c>
      <c r="AR268" s="24" t="s">
        <v>324</v>
      </c>
      <c r="AT268" s="24" t="s">
        <v>321</v>
      </c>
      <c r="AU268" s="24" t="s">
        <v>81</v>
      </c>
      <c r="AY268" s="24" t="s">
        <v>148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24" t="s">
        <v>79</v>
      </c>
      <c r="BK268" s="233">
        <f>ROUND(I268*H268,2)</f>
        <v>0</v>
      </c>
      <c r="BL268" s="24" t="s">
        <v>256</v>
      </c>
      <c r="BM268" s="24" t="s">
        <v>924</v>
      </c>
    </row>
    <row r="269" s="12" customFormat="1">
      <c r="B269" s="245"/>
      <c r="C269" s="246"/>
      <c r="D269" s="236" t="s">
        <v>157</v>
      </c>
      <c r="E269" s="247" t="s">
        <v>21</v>
      </c>
      <c r="F269" s="248" t="s">
        <v>925</v>
      </c>
      <c r="G269" s="246"/>
      <c r="H269" s="249">
        <v>0.13200000000000001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AT269" s="255" t="s">
        <v>157</v>
      </c>
      <c r="AU269" s="255" t="s">
        <v>81</v>
      </c>
      <c r="AV269" s="12" t="s">
        <v>81</v>
      </c>
      <c r="AW269" s="12" t="s">
        <v>34</v>
      </c>
      <c r="AX269" s="12" t="s">
        <v>79</v>
      </c>
      <c r="AY269" s="255" t="s">
        <v>148</v>
      </c>
    </row>
    <row r="270" s="12" customFormat="1">
      <c r="B270" s="245"/>
      <c r="C270" s="246"/>
      <c r="D270" s="236" t="s">
        <v>157</v>
      </c>
      <c r="E270" s="246"/>
      <c r="F270" s="248" t="s">
        <v>926</v>
      </c>
      <c r="G270" s="246"/>
      <c r="H270" s="249">
        <v>0.14499999999999999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AT270" s="255" t="s">
        <v>157</v>
      </c>
      <c r="AU270" s="255" t="s">
        <v>81</v>
      </c>
      <c r="AV270" s="12" t="s">
        <v>81</v>
      </c>
      <c r="AW270" s="12" t="s">
        <v>6</v>
      </c>
      <c r="AX270" s="12" t="s">
        <v>79</v>
      </c>
      <c r="AY270" s="255" t="s">
        <v>148</v>
      </c>
    </row>
    <row r="271" s="1" customFormat="1" ht="16.5" customHeight="1">
      <c r="B271" s="46"/>
      <c r="C271" s="222" t="s">
        <v>503</v>
      </c>
      <c r="D271" s="222" t="s">
        <v>151</v>
      </c>
      <c r="E271" s="223" t="s">
        <v>927</v>
      </c>
      <c r="F271" s="224" t="s">
        <v>928</v>
      </c>
      <c r="G271" s="225" t="s">
        <v>162</v>
      </c>
      <c r="H271" s="226">
        <v>21.199999999999999</v>
      </c>
      <c r="I271" s="227"/>
      <c r="J271" s="228">
        <f>ROUND(I271*H271,2)</f>
        <v>0</v>
      </c>
      <c r="K271" s="224" t="s">
        <v>154</v>
      </c>
      <c r="L271" s="72"/>
      <c r="M271" s="229" t="s">
        <v>21</v>
      </c>
      <c r="N271" s="230" t="s">
        <v>42</v>
      </c>
      <c r="O271" s="47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AR271" s="24" t="s">
        <v>256</v>
      </c>
      <c r="AT271" s="24" t="s">
        <v>151</v>
      </c>
      <c r="AU271" s="24" t="s">
        <v>81</v>
      </c>
      <c r="AY271" s="24" t="s">
        <v>148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24" t="s">
        <v>79</v>
      </c>
      <c r="BK271" s="233">
        <f>ROUND(I271*H271,2)</f>
        <v>0</v>
      </c>
      <c r="BL271" s="24" t="s">
        <v>256</v>
      </c>
      <c r="BM271" s="24" t="s">
        <v>929</v>
      </c>
    </row>
    <row r="272" s="12" customFormat="1">
      <c r="B272" s="245"/>
      <c r="C272" s="246"/>
      <c r="D272" s="236" t="s">
        <v>157</v>
      </c>
      <c r="E272" s="247" t="s">
        <v>21</v>
      </c>
      <c r="F272" s="248" t="s">
        <v>930</v>
      </c>
      <c r="G272" s="246"/>
      <c r="H272" s="249">
        <v>21.199999999999999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AT272" s="255" t="s">
        <v>157</v>
      </c>
      <c r="AU272" s="255" t="s">
        <v>81</v>
      </c>
      <c r="AV272" s="12" t="s">
        <v>81</v>
      </c>
      <c r="AW272" s="12" t="s">
        <v>34</v>
      </c>
      <c r="AX272" s="12" t="s">
        <v>79</v>
      </c>
      <c r="AY272" s="255" t="s">
        <v>148</v>
      </c>
    </row>
    <row r="273" s="1" customFormat="1" ht="16.5" customHeight="1">
      <c r="B273" s="46"/>
      <c r="C273" s="269" t="s">
        <v>149</v>
      </c>
      <c r="D273" s="269" t="s">
        <v>321</v>
      </c>
      <c r="E273" s="270" t="s">
        <v>931</v>
      </c>
      <c r="F273" s="271" t="s">
        <v>932</v>
      </c>
      <c r="G273" s="272" t="s">
        <v>162</v>
      </c>
      <c r="H273" s="273">
        <v>23.32</v>
      </c>
      <c r="I273" s="274"/>
      <c r="J273" s="275">
        <f>ROUND(I273*H273,2)</f>
        <v>0</v>
      </c>
      <c r="K273" s="271" t="s">
        <v>21</v>
      </c>
      <c r="L273" s="276"/>
      <c r="M273" s="277" t="s">
        <v>21</v>
      </c>
      <c r="N273" s="278" t="s">
        <v>42</v>
      </c>
      <c r="O273" s="47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AR273" s="24" t="s">
        <v>324</v>
      </c>
      <c r="AT273" s="24" t="s">
        <v>321</v>
      </c>
      <c r="AU273" s="24" t="s">
        <v>81</v>
      </c>
      <c r="AY273" s="24" t="s">
        <v>148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24" t="s">
        <v>79</v>
      </c>
      <c r="BK273" s="233">
        <f>ROUND(I273*H273,2)</f>
        <v>0</v>
      </c>
      <c r="BL273" s="24" t="s">
        <v>256</v>
      </c>
      <c r="BM273" s="24" t="s">
        <v>933</v>
      </c>
    </row>
    <row r="274" s="12" customFormat="1">
      <c r="B274" s="245"/>
      <c r="C274" s="246"/>
      <c r="D274" s="236" t="s">
        <v>157</v>
      </c>
      <c r="E274" s="246"/>
      <c r="F274" s="248" t="s">
        <v>934</v>
      </c>
      <c r="G274" s="246"/>
      <c r="H274" s="249">
        <v>23.32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AT274" s="255" t="s">
        <v>157</v>
      </c>
      <c r="AU274" s="255" t="s">
        <v>81</v>
      </c>
      <c r="AV274" s="12" t="s">
        <v>81</v>
      </c>
      <c r="AW274" s="12" t="s">
        <v>6</v>
      </c>
      <c r="AX274" s="12" t="s">
        <v>79</v>
      </c>
      <c r="AY274" s="255" t="s">
        <v>148</v>
      </c>
    </row>
    <row r="275" s="1" customFormat="1" ht="16.5" customHeight="1">
      <c r="B275" s="46"/>
      <c r="C275" s="222" t="s">
        <v>179</v>
      </c>
      <c r="D275" s="222" t="s">
        <v>151</v>
      </c>
      <c r="E275" s="223" t="s">
        <v>935</v>
      </c>
      <c r="F275" s="224" t="s">
        <v>936</v>
      </c>
      <c r="G275" s="225" t="s">
        <v>218</v>
      </c>
      <c r="H275" s="226">
        <v>10</v>
      </c>
      <c r="I275" s="227"/>
      <c r="J275" s="228">
        <f>ROUND(I275*H275,2)</f>
        <v>0</v>
      </c>
      <c r="K275" s="224" t="s">
        <v>21</v>
      </c>
      <c r="L275" s="72"/>
      <c r="M275" s="229" t="s">
        <v>21</v>
      </c>
      <c r="N275" s="230" t="s">
        <v>42</v>
      </c>
      <c r="O275" s="47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AR275" s="24" t="s">
        <v>256</v>
      </c>
      <c r="AT275" s="24" t="s">
        <v>151</v>
      </c>
      <c r="AU275" s="24" t="s">
        <v>81</v>
      </c>
      <c r="AY275" s="24" t="s">
        <v>148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24" t="s">
        <v>79</v>
      </c>
      <c r="BK275" s="233">
        <f>ROUND(I275*H275,2)</f>
        <v>0</v>
      </c>
      <c r="BL275" s="24" t="s">
        <v>256</v>
      </c>
      <c r="BM275" s="24" t="s">
        <v>937</v>
      </c>
    </row>
    <row r="276" s="11" customFormat="1">
      <c r="B276" s="234"/>
      <c r="C276" s="235"/>
      <c r="D276" s="236" t="s">
        <v>157</v>
      </c>
      <c r="E276" s="237" t="s">
        <v>21</v>
      </c>
      <c r="F276" s="238" t="s">
        <v>938</v>
      </c>
      <c r="G276" s="235"/>
      <c r="H276" s="237" t="s">
        <v>21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AT276" s="244" t="s">
        <v>157</v>
      </c>
      <c r="AU276" s="244" t="s">
        <v>81</v>
      </c>
      <c r="AV276" s="11" t="s">
        <v>79</v>
      </c>
      <c r="AW276" s="11" t="s">
        <v>34</v>
      </c>
      <c r="AX276" s="11" t="s">
        <v>71</v>
      </c>
      <c r="AY276" s="244" t="s">
        <v>148</v>
      </c>
    </row>
    <row r="277" s="12" customFormat="1">
      <c r="B277" s="245"/>
      <c r="C277" s="246"/>
      <c r="D277" s="236" t="s">
        <v>157</v>
      </c>
      <c r="E277" s="247" t="s">
        <v>21</v>
      </c>
      <c r="F277" s="248" t="s">
        <v>215</v>
      </c>
      <c r="G277" s="246"/>
      <c r="H277" s="249">
        <v>10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AT277" s="255" t="s">
        <v>157</v>
      </c>
      <c r="AU277" s="255" t="s">
        <v>81</v>
      </c>
      <c r="AV277" s="12" t="s">
        <v>81</v>
      </c>
      <c r="AW277" s="12" t="s">
        <v>34</v>
      </c>
      <c r="AX277" s="12" t="s">
        <v>79</v>
      </c>
      <c r="AY277" s="255" t="s">
        <v>148</v>
      </c>
    </row>
    <row r="278" s="1" customFormat="1" ht="25.5" customHeight="1">
      <c r="B278" s="46"/>
      <c r="C278" s="222" t="s">
        <v>517</v>
      </c>
      <c r="D278" s="222" t="s">
        <v>151</v>
      </c>
      <c r="E278" s="223" t="s">
        <v>939</v>
      </c>
      <c r="F278" s="224" t="s">
        <v>940</v>
      </c>
      <c r="G278" s="225" t="s">
        <v>218</v>
      </c>
      <c r="H278" s="226">
        <v>10</v>
      </c>
      <c r="I278" s="227"/>
      <c r="J278" s="228">
        <f>ROUND(I278*H278,2)</f>
        <v>0</v>
      </c>
      <c r="K278" s="224" t="s">
        <v>21</v>
      </c>
      <c r="L278" s="72"/>
      <c r="M278" s="229" t="s">
        <v>21</v>
      </c>
      <c r="N278" s="230" t="s">
        <v>42</v>
      </c>
      <c r="O278" s="47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AR278" s="24" t="s">
        <v>256</v>
      </c>
      <c r="AT278" s="24" t="s">
        <v>151</v>
      </c>
      <c r="AU278" s="24" t="s">
        <v>81</v>
      </c>
      <c r="AY278" s="24" t="s">
        <v>148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24" t="s">
        <v>79</v>
      </c>
      <c r="BK278" s="233">
        <f>ROUND(I278*H278,2)</f>
        <v>0</v>
      </c>
      <c r="BL278" s="24" t="s">
        <v>256</v>
      </c>
      <c r="BM278" s="24" t="s">
        <v>941</v>
      </c>
    </row>
    <row r="279" s="1" customFormat="1" ht="25.5" customHeight="1">
      <c r="B279" s="46"/>
      <c r="C279" s="222" t="s">
        <v>523</v>
      </c>
      <c r="D279" s="222" t="s">
        <v>151</v>
      </c>
      <c r="E279" s="223" t="s">
        <v>942</v>
      </c>
      <c r="F279" s="224" t="s">
        <v>943</v>
      </c>
      <c r="G279" s="225" t="s">
        <v>218</v>
      </c>
      <c r="H279" s="226">
        <v>2</v>
      </c>
      <c r="I279" s="227"/>
      <c r="J279" s="228">
        <f>ROUND(I279*H279,2)</f>
        <v>0</v>
      </c>
      <c r="K279" s="224" t="s">
        <v>21</v>
      </c>
      <c r="L279" s="72"/>
      <c r="M279" s="229" t="s">
        <v>21</v>
      </c>
      <c r="N279" s="230" t="s">
        <v>42</v>
      </c>
      <c r="O279" s="47"/>
      <c r="P279" s="231">
        <f>O279*H279</f>
        <v>0</v>
      </c>
      <c r="Q279" s="231">
        <v>0</v>
      </c>
      <c r="R279" s="231">
        <f>Q279*H279</f>
        <v>0</v>
      </c>
      <c r="S279" s="231">
        <v>0</v>
      </c>
      <c r="T279" s="232">
        <f>S279*H279</f>
        <v>0</v>
      </c>
      <c r="AR279" s="24" t="s">
        <v>256</v>
      </c>
      <c r="AT279" s="24" t="s">
        <v>151</v>
      </c>
      <c r="AU279" s="24" t="s">
        <v>81</v>
      </c>
      <c r="AY279" s="24" t="s">
        <v>148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24" t="s">
        <v>79</v>
      </c>
      <c r="BK279" s="233">
        <f>ROUND(I279*H279,2)</f>
        <v>0</v>
      </c>
      <c r="BL279" s="24" t="s">
        <v>256</v>
      </c>
      <c r="BM279" s="24" t="s">
        <v>944</v>
      </c>
    </row>
    <row r="280" s="1" customFormat="1" ht="25.5" customHeight="1">
      <c r="B280" s="46"/>
      <c r="C280" s="222" t="s">
        <v>528</v>
      </c>
      <c r="D280" s="222" t="s">
        <v>151</v>
      </c>
      <c r="E280" s="223" t="s">
        <v>945</v>
      </c>
      <c r="F280" s="224" t="s">
        <v>946</v>
      </c>
      <c r="G280" s="225" t="s">
        <v>218</v>
      </c>
      <c r="H280" s="226">
        <v>1</v>
      </c>
      <c r="I280" s="227"/>
      <c r="J280" s="228">
        <f>ROUND(I280*H280,2)</f>
        <v>0</v>
      </c>
      <c r="K280" s="224" t="s">
        <v>21</v>
      </c>
      <c r="L280" s="72"/>
      <c r="M280" s="229" t="s">
        <v>21</v>
      </c>
      <c r="N280" s="230" t="s">
        <v>42</v>
      </c>
      <c r="O280" s="47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AR280" s="24" t="s">
        <v>256</v>
      </c>
      <c r="AT280" s="24" t="s">
        <v>151</v>
      </c>
      <c r="AU280" s="24" t="s">
        <v>81</v>
      </c>
      <c r="AY280" s="24" t="s">
        <v>148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24" t="s">
        <v>79</v>
      </c>
      <c r="BK280" s="233">
        <f>ROUND(I280*H280,2)</f>
        <v>0</v>
      </c>
      <c r="BL280" s="24" t="s">
        <v>256</v>
      </c>
      <c r="BM280" s="24" t="s">
        <v>947</v>
      </c>
    </row>
    <row r="281" s="1" customFormat="1" ht="25.5" customHeight="1">
      <c r="B281" s="46"/>
      <c r="C281" s="222" t="s">
        <v>534</v>
      </c>
      <c r="D281" s="222" t="s">
        <v>151</v>
      </c>
      <c r="E281" s="223" t="s">
        <v>948</v>
      </c>
      <c r="F281" s="224" t="s">
        <v>949</v>
      </c>
      <c r="G281" s="225" t="s">
        <v>218</v>
      </c>
      <c r="H281" s="226">
        <v>1</v>
      </c>
      <c r="I281" s="227"/>
      <c r="J281" s="228">
        <f>ROUND(I281*H281,2)</f>
        <v>0</v>
      </c>
      <c r="K281" s="224" t="s">
        <v>21</v>
      </c>
      <c r="L281" s="72"/>
      <c r="M281" s="229" t="s">
        <v>21</v>
      </c>
      <c r="N281" s="230" t="s">
        <v>42</v>
      </c>
      <c r="O281" s="47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AR281" s="24" t="s">
        <v>256</v>
      </c>
      <c r="AT281" s="24" t="s">
        <v>151</v>
      </c>
      <c r="AU281" s="24" t="s">
        <v>81</v>
      </c>
      <c r="AY281" s="24" t="s">
        <v>148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24" t="s">
        <v>79</v>
      </c>
      <c r="BK281" s="233">
        <f>ROUND(I281*H281,2)</f>
        <v>0</v>
      </c>
      <c r="BL281" s="24" t="s">
        <v>256</v>
      </c>
      <c r="BM281" s="24" t="s">
        <v>950</v>
      </c>
    </row>
    <row r="282" s="1" customFormat="1" ht="16.5" customHeight="1">
      <c r="B282" s="46"/>
      <c r="C282" s="222" t="s">
        <v>539</v>
      </c>
      <c r="D282" s="222" t="s">
        <v>151</v>
      </c>
      <c r="E282" s="223" t="s">
        <v>951</v>
      </c>
      <c r="F282" s="224" t="s">
        <v>952</v>
      </c>
      <c r="G282" s="225" t="s">
        <v>218</v>
      </c>
      <c r="H282" s="226">
        <v>2</v>
      </c>
      <c r="I282" s="227"/>
      <c r="J282" s="228">
        <f>ROUND(I282*H282,2)</f>
        <v>0</v>
      </c>
      <c r="K282" s="224" t="s">
        <v>21</v>
      </c>
      <c r="L282" s="72"/>
      <c r="M282" s="229" t="s">
        <v>21</v>
      </c>
      <c r="N282" s="230" t="s">
        <v>42</v>
      </c>
      <c r="O282" s="47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AR282" s="24" t="s">
        <v>256</v>
      </c>
      <c r="AT282" s="24" t="s">
        <v>151</v>
      </c>
      <c r="AU282" s="24" t="s">
        <v>81</v>
      </c>
      <c r="AY282" s="24" t="s">
        <v>148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24" t="s">
        <v>79</v>
      </c>
      <c r="BK282" s="233">
        <f>ROUND(I282*H282,2)</f>
        <v>0</v>
      </c>
      <c r="BL282" s="24" t="s">
        <v>256</v>
      </c>
      <c r="BM282" s="24" t="s">
        <v>953</v>
      </c>
    </row>
    <row r="283" s="1" customFormat="1" ht="38.25" customHeight="1">
      <c r="B283" s="46"/>
      <c r="C283" s="222" t="s">
        <v>545</v>
      </c>
      <c r="D283" s="222" t="s">
        <v>151</v>
      </c>
      <c r="E283" s="223" t="s">
        <v>954</v>
      </c>
      <c r="F283" s="224" t="s">
        <v>955</v>
      </c>
      <c r="G283" s="225" t="s">
        <v>265</v>
      </c>
      <c r="H283" s="226">
        <v>0.19300000000000001</v>
      </c>
      <c r="I283" s="227"/>
      <c r="J283" s="228">
        <f>ROUND(I283*H283,2)</f>
        <v>0</v>
      </c>
      <c r="K283" s="224" t="s">
        <v>154</v>
      </c>
      <c r="L283" s="72"/>
      <c r="M283" s="229" t="s">
        <v>21</v>
      </c>
      <c r="N283" s="230" t="s">
        <v>42</v>
      </c>
      <c r="O283" s="47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AR283" s="24" t="s">
        <v>256</v>
      </c>
      <c r="AT283" s="24" t="s">
        <v>151</v>
      </c>
      <c r="AU283" s="24" t="s">
        <v>81</v>
      </c>
      <c r="AY283" s="24" t="s">
        <v>148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24" t="s">
        <v>79</v>
      </c>
      <c r="BK283" s="233">
        <f>ROUND(I283*H283,2)</f>
        <v>0</v>
      </c>
      <c r="BL283" s="24" t="s">
        <v>256</v>
      </c>
      <c r="BM283" s="24" t="s">
        <v>956</v>
      </c>
    </row>
    <row r="284" s="1" customFormat="1" ht="38.25" customHeight="1">
      <c r="B284" s="46"/>
      <c r="C284" s="222" t="s">
        <v>550</v>
      </c>
      <c r="D284" s="222" t="s">
        <v>151</v>
      </c>
      <c r="E284" s="223" t="s">
        <v>957</v>
      </c>
      <c r="F284" s="224" t="s">
        <v>958</v>
      </c>
      <c r="G284" s="225" t="s">
        <v>265</v>
      </c>
      <c r="H284" s="226">
        <v>0.19300000000000001</v>
      </c>
      <c r="I284" s="227"/>
      <c r="J284" s="228">
        <f>ROUND(I284*H284,2)</f>
        <v>0</v>
      </c>
      <c r="K284" s="224" t="s">
        <v>154</v>
      </c>
      <c r="L284" s="72"/>
      <c r="M284" s="229" t="s">
        <v>21</v>
      </c>
      <c r="N284" s="230" t="s">
        <v>42</v>
      </c>
      <c r="O284" s="47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AR284" s="24" t="s">
        <v>256</v>
      </c>
      <c r="AT284" s="24" t="s">
        <v>151</v>
      </c>
      <c r="AU284" s="24" t="s">
        <v>81</v>
      </c>
      <c r="AY284" s="24" t="s">
        <v>148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24" t="s">
        <v>79</v>
      </c>
      <c r="BK284" s="233">
        <f>ROUND(I284*H284,2)</f>
        <v>0</v>
      </c>
      <c r="BL284" s="24" t="s">
        <v>256</v>
      </c>
      <c r="BM284" s="24" t="s">
        <v>959</v>
      </c>
    </row>
    <row r="285" s="10" customFormat="1" ht="29.88" customHeight="1">
      <c r="B285" s="206"/>
      <c r="C285" s="207"/>
      <c r="D285" s="208" t="s">
        <v>70</v>
      </c>
      <c r="E285" s="220" t="s">
        <v>960</v>
      </c>
      <c r="F285" s="220" t="s">
        <v>961</v>
      </c>
      <c r="G285" s="207"/>
      <c r="H285" s="207"/>
      <c r="I285" s="210"/>
      <c r="J285" s="221">
        <f>BK285</f>
        <v>0</v>
      </c>
      <c r="K285" s="207"/>
      <c r="L285" s="212"/>
      <c r="M285" s="213"/>
      <c r="N285" s="214"/>
      <c r="O285" s="214"/>
      <c r="P285" s="215">
        <f>SUM(P286:P294)</f>
        <v>0</v>
      </c>
      <c r="Q285" s="214"/>
      <c r="R285" s="215">
        <f>SUM(R286:R294)</f>
        <v>0.022108800000000001</v>
      </c>
      <c r="S285" s="214"/>
      <c r="T285" s="216">
        <f>SUM(T286:T294)</f>
        <v>0</v>
      </c>
      <c r="AR285" s="217" t="s">
        <v>81</v>
      </c>
      <c r="AT285" s="218" t="s">
        <v>70</v>
      </c>
      <c r="AU285" s="218" t="s">
        <v>79</v>
      </c>
      <c r="AY285" s="217" t="s">
        <v>148</v>
      </c>
      <c r="BK285" s="219">
        <f>SUM(BK286:BK294)</f>
        <v>0</v>
      </c>
    </row>
    <row r="286" s="1" customFormat="1" ht="25.5" customHeight="1">
      <c r="B286" s="46"/>
      <c r="C286" s="222" t="s">
        <v>555</v>
      </c>
      <c r="D286" s="222" t="s">
        <v>151</v>
      </c>
      <c r="E286" s="223" t="s">
        <v>962</v>
      </c>
      <c r="F286" s="224" t="s">
        <v>963</v>
      </c>
      <c r="G286" s="225" t="s">
        <v>162</v>
      </c>
      <c r="H286" s="226">
        <v>4.2000000000000002</v>
      </c>
      <c r="I286" s="227"/>
      <c r="J286" s="228">
        <f>ROUND(I286*H286,2)</f>
        <v>0</v>
      </c>
      <c r="K286" s="224" t="s">
        <v>154</v>
      </c>
      <c r="L286" s="72"/>
      <c r="M286" s="229" t="s">
        <v>21</v>
      </c>
      <c r="N286" s="230" t="s">
        <v>42</v>
      </c>
      <c r="O286" s="47"/>
      <c r="P286" s="231">
        <f>O286*H286</f>
        <v>0</v>
      </c>
      <c r="Q286" s="231">
        <v>0.0010399999999999999</v>
      </c>
      <c r="R286" s="231">
        <f>Q286*H286</f>
        <v>0.0043679999999999995</v>
      </c>
      <c r="S286" s="231">
        <v>0</v>
      </c>
      <c r="T286" s="232">
        <f>S286*H286</f>
        <v>0</v>
      </c>
      <c r="AR286" s="24" t="s">
        <v>256</v>
      </c>
      <c r="AT286" s="24" t="s">
        <v>151</v>
      </c>
      <c r="AU286" s="24" t="s">
        <v>81</v>
      </c>
      <c r="AY286" s="24" t="s">
        <v>148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24" t="s">
        <v>79</v>
      </c>
      <c r="BK286" s="233">
        <f>ROUND(I286*H286,2)</f>
        <v>0</v>
      </c>
      <c r="BL286" s="24" t="s">
        <v>256</v>
      </c>
      <c r="BM286" s="24" t="s">
        <v>964</v>
      </c>
    </row>
    <row r="287" s="11" customFormat="1">
      <c r="B287" s="234"/>
      <c r="C287" s="235"/>
      <c r="D287" s="236" t="s">
        <v>157</v>
      </c>
      <c r="E287" s="237" t="s">
        <v>21</v>
      </c>
      <c r="F287" s="238" t="s">
        <v>965</v>
      </c>
      <c r="G287" s="235"/>
      <c r="H287" s="237" t="s">
        <v>21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AT287" s="244" t="s">
        <v>157</v>
      </c>
      <c r="AU287" s="244" t="s">
        <v>81</v>
      </c>
      <c r="AV287" s="11" t="s">
        <v>79</v>
      </c>
      <c r="AW287" s="11" t="s">
        <v>34</v>
      </c>
      <c r="AX287" s="11" t="s">
        <v>71</v>
      </c>
      <c r="AY287" s="244" t="s">
        <v>148</v>
      </c>
    </row>
    <row r="288" s="12" customFormat="1">
      <c r="B288" s="245"/>
      <c r="C288" s="246"/>
      <c r="D288" s="236" t="s">
        <v>157</v>
      </c>
      <c r="E288" s="247" t="s">
        <v>21</v>
      </c>
      <c r="F288" s="248" t="s">
        <v>966</v>
      </c>
      <c r="G288" s="246"/>
      <c r="H288" s="249">
        <v>4.2000000000000002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AT288" s="255" t="s">
        <v>157</v>
      </c>
      <c r="AU288" s="255" t="s">
        <v>81</v>
      </c>
      <c r="AV288" s="12" t="s">
        <v>81</v>
      </c>
      <c r="AW288" s="12" t="s">
        <v>34</v>
      </c>
      <c r="AX288" s="12" t="s">
        <v>79</v>
      </c>
      <c r="AY288" s="255" t="s">
        <v>148</v>
      </c>
    </row>
    <row r="289" s="1" customFormat="1" ht="16.5" customHeight="1">
      <c r="B289" s="46"/>
      <c r="C289" s="269" t="s">
        <v>560</v>
      </c>
      <c r="D289" s="269" t="s">
        <v>321</v>
      </c>
      <c r="E289" s="270" t="s">
        <v>967</v>
      </c>
      <c r="F289" s="271" t="s">
        <v>968</v>
      </c>
      <c r="G289" s="272" t="s">
        <v>98</v>
      </c>
      <c r="H289" s="273">
        <v>0.92400000000000004</v>
      </c>
      <c r="I289" s="274"/>
      <c r="J289" s="275">
        <f>ROUND(I289*H289,2)</f>
        <v>0</v>
      </c>
      <c r="K289" s="271" t="s">
        <v>154</v>
      </c>
      <c r="L289" s="276"/>
      <c r="M289" s="277" t="s">
        <v>21</v>
      </c>
      <c r="N289" s="278" t="s">
        <v>42</v>
      </c>
      <c r="O289" s="47"/>
      <c r="P289" s="231">
        <f>O289*H289</f>
        <v>0</v>
      </c>
      <c r="Q289" s="231">
        <v>0.019199999999999998</v>
      </c>
      <c r="R289" s="231">
        <f>Q289*H289</f>
        <v>0.017740800000000001</v>
      </c>
      <c r="S289" s="231">
        <v>0</v>
      </c>
      <c r="T289" s="232">
        <f>S289*H289</f>
        <v>0</v>
      </c>
      <c r="AR289" s="24" t="s">
        <v>324</v>
      </c>
      <c r="AT289" s="24" t="s">
        <v>321</v>
      </c>
      <c r="AU289" s="24" t="s">
        <v>81</v>
      </c>
      <c r="AY289" s="24" t="s">
        <v>148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24" t="s">
        <v>79</v>
      </c>
      <c r="BK289" s="233">
        <f>ROUND(I289*H289,2)</f>
        <v>0</v>
      </c>
      <c r="BL289" s="24" t="s">
        <v>256</v>
      </c>
      <c r="BM289" s="24" t="s">
        <v>969</v>
      </c>
    </row>
    <row r="290" s="11" customFormat="1">
      <c r="B290" s="234"/>
      <c r="C290" s="235"/>
      <c r="D290" s="236" t="s">
        <v>157</v>
      </c>
      <c r="E290" s="237" t="s">
        <v>21</v>
      </c>
      <c r="F290" s="238" t="s">
        <v>965</v>
      </c>
      <c r="G290" s="235"/>
      <c r="H290" s="237" t="s">
        <v>21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AT290" s="244" t="s">
        <v>157</v>
      </c>
      <c r="AU290" s="244" t="s">
        <v>81</v>
      </c>
      <c r="AV290" s="11" t="s">
        <v>79</v>
      </c>
      <c r="AW290" s="11" t="s">
        <v>34</v>
      </c>
      <c r="AX290" s="11" t="s">
        <v>71</v>
      </c>
      <c r="AY290" s="244" t="s">
        <v>148</v>
      </c>
    </row>
    <row r="291" s="12" customFormat="1">
      <c r="B291" s="245"/>
      <c r="C291" s="246"/>
      <c r="D291" s="236" t="s">
        <v>157</v>
      </c>
      <c r="E291" s="247" t="s">
        <v>21</v>
      </c>
      <c r="F291" s="248" t="s">
        <v>970</v>
      </c>
      <c r="G291" s="246"/>
      <c r="H291" s="249">
        <v>0.83999999999999997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AT291" s="255" t="s">
        <v>157</v>
      </c>
      <c r="AU291" s="255" t="s">
        <v>81</v>
      </c>
      <c r="AV291" s="12" t="s">
        <v>81</v>
      </c>
      <c r="AW291" s="12" t="s">
        <v>34</v>
      </c>
      <c r="AX291" s="12" t="s">
        <v>79</v>
      </c>
      <c r="AY291" s="255" t="s">
        <v>148</v>
      </c>
    </row>
    <row r="292" s="12" customFormat="1">
      <c r="B292" s="245"/>
      <c r="C292" s="246"/>
      <c r="D292" s="236" t="s">
        <v>157</v>
      </c>
      <c r="E292" s="246"/>
      <c r="F292" s="248" t="s">
        <v>971</v>
      </c>
      <c r="G292" s="246"/>
      <c r="H292" s="249">
        <v>0.92400000000000004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157</v>
      </c>
      <c r="AU292" s="255" t="s">
        <v>81</v>
      </c>
      <c r="AV292" s="12" t="s">
        <v>81</v>
      </c>
      <c r="AW292" s="12" t="s">
        <v>6</v>
      </c>
      <c r="AX292" s="12" t="s">
        <v>79</v>
      </c>
      <c r="AY292" s="255" t="s">
        <v>148</v>
      </c>
    </row>
    <row r="293" s="1" customFormat="1" ht="38.25" customHeight="1">
      <c r="B293" s="46"/>
      <c r="C293" s="222" t="s">
        <v>565</v>
      </c>
      <c r="D293" s="222" t="s">
        <v>151</v>
      </c>
      <c r="E293" s="223" t="s">
        <v>972</v>
      </c>
      <c r="F293" s="224" t="s">
        <v>973</v>
      </c>
      <c r="G293" s="225" t="s">
        <v>265</v>
      </c>
      <c r="H293" s="226">
        <v>0.021999999999999999</v>
      </c>
      <c r="I293" s="227"/>
      <c r="J293" s="228">
        <f>ROUND(I293*H293,2)</f>
        <v>0</v>
      </c>
      <c r="K293" s="224" t="s">
        <v>154</v>
      </c>
      <c r="L293" s="72"/>
      <c r="M293" s="229" t="s">
        <v>21</v>
      </c>
      <c r="N293" s="230" t="s">
        <v>42</v>
      </c>
      <c r="O293" s="47"/>
      <c r="P293" s="231">
        <f>O293*H293</f>
        <v>0</v>
      </c>
      <c r="Q293" s="231">
        <v>0</v>
      </c>
      <c r="R293" s="231">
        <f>Q293*H293</f>
        <v>0</v>
      </c>
      <c r="S293" s="231">
        <v>0</v>
      </c>
      <c r="T293" s="232">
        <f>S293*H293</f>
        <v>0</v>
      </c>
      <c r="AR293" s="24" t="s">
        <v>256</v>
      </c>
      <c r="AT293" s="24" t="s">
        <v>151</v>
      </c>
      <c r="AU293" s="24" t="s">
        <v>81</v>
      </c>
      <c r="AY293" s="24" t="s">
        <v>148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24" t="s">
        <v>79</v>
      </c>
      <c r="BK293" s="233">
        <f>ROUND(I293*H293,2)</f>
        <v>0</v>
      </c>
      <c r="BL293" s="24" t="s">
        <v>256</v>
      </c>
      <c r="BM293" s="24" t="s">
        <v>974</v>
      </c>
    </row>
    <row r="294" s="1" customFormat="1" ht="38.25" customHeight="1">
      <c r="B294" s="46"/>
      <c r="C294" s="222" t="s">
        <v>571</v>
      </c>
      <c r="D294" s="222" t="s">
        <v>151</v>
      </c>
      <c r="E294" s="223" t="s">
        <v>975</v>
      </c>
      <c r="F294" s="224" t="s">
        <v>976</v>
      </c>
      <c r="G294" s="225" t="s">
        <v>265</v>
      </c>
      <c r="H294" s="226">
        <v>0.021999999999999999</v>
      </c>
      <c r="I294" s="227"/>
      <c r="J294" s="228">
        <f>ROUND(I294*H294,2)</f>
        <v>0</v>
      </c>
      <c r="K294" s="224" t="s">
        <v>154</v>
      </c>
      <c r="L294" s="72"/>
      <c r="M294" s="229" t="s">
        <v>21</v>
      </c>
      <c r="N294" s="230" t="s">
        <v>42</v>
      </c>
      <c r="O294" s="47"/>
      <c r="P294" s="231">
        <f>O294*H294</f>
        <v>0</v>
      </c>
      <c r="Q294" s="231">
        <v>0</v>
      </c>
      <c r="R294" s="231">
        <f>Q294*H294</f>
        <v>0</v>
      </c>
      <c r="S294" s="231">
        <v>0</v>
      </c>
      <c r="T294" s="232">
        <f>S294*H294</f>
        <v>0</v>
      </c>
      <c r="AR294" s="24" t="s">
        <v>256</v>
      </c>
      <c r="AT294" s="24" t="s">
        <v>151</v>
      </c>
      <c r="AU294" s="24" t="s">
        <v>81</v>
      </c>
      <c r="AY294" s="24" t="s">
        <v>148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24" t="s">
        <v>79</v>
      </c>
      <c r="BK294" s="233">
        <f>ROUND(I294*H294,2)</f>
        <v>0</v>
      </c>
      <c r="BL294" s="24" t="s">
        <v>256</v>
      </c>
      <c r="BM294" s="24" t="s">
        <v>977</v>
      </c>
    </row>
    <row r="295" s="10" customFormat="1" ht="29.88" customHeight="1">
      <c r="B295" s="206"/>
      <c r="C295" s="207"/>
      <c r="D295" s="208" t="s">
        <v>70</v>
      </c>
      <c r="E295" s="220" t="s">
        <v>595</v>
      </c>
      <c r="F295" s="220" t="s">
        <v>596</v>
      </c>
      <c r="G295" s="207"/>
      <c r="H295" s="207"/>
      <c r="I295" s="210"/>
      <c r="J295" s="221">
        <f>BK295</f>
        <v>0</v>
      </c>
      <c r="K295" s="207"/>
      <c r="L295" s="212"/>
      <c r="M295" s="213"/>
      <c r="N295" s="214"/>
      <c r="O295" s="214"/>
      <c r="P295" s="215">
        <f>SUM(P296:P304)</f>
        <v>0</v>
      </c>
      <c r="Q295" s="214"/>
      <c r="R295" s="215">
        <f>SUM(R296:R304)</f>
        <v>0.0046367999999999999</v>
      </c>
      <c r="S295" s="214"/>
      <c r="T295" s="216">
        <f>SUM(T296:T304)</f>
        <v>0</v>
      </c>
      <c r="AR295" s="217" t="s">
        <v>81</v>
      </c>
      <c r="AT295" s="218" t="s">
        <v>70</v>
      </c>
      <c r="AU295" s="218" t="s">
        <v>79</v>
      </c>
      <c r="AY295" s="217" t="s">
        <v>148</v>
      </c>
      <c r="BK295" s="219">
        <f>SUM(BK296:BK304)</f>
        <v>0</v>
      </c>
    </row>
    <row r="296" s="1" customFormat="1" ht="25.5" customHeight="1">
      <c r="B296" s="46"/>
      <c r="C296" s="222" t="s">
        <v>577</v>
      </c>
      <c r="D296" s="222" t="s">
        <v>151</v>
      </c>
      <c r="E296" s="223" t="s">
        <v>598</v>
      </c>
      <c r="F296" s="224" t="s">
        <v>599</v>
      </c>
      <c r="G296" s="225" t="s">
        <v>98</v>
      </c>
      <c r="H296" s="226">
        <v>20</v>
      </c>
      <c r="I296" s="227"/>
      <c r="J296" s="228">
        <f>ROUND(I296*H296,2)</f>
        <v>0</v>
      </c>
      <c r="K296" s="224" t="s">
        <v>154</v>
      </c>
      <c r="L296" s="72"/>
      <c r="M296" s="229" t="s">
        <v>21</v>
      </c>
      <c r="N296" s="230" t="s">
        <v>42</v>
      </c>
      <c r="O296" s="47"/>
      <c r="P296" s="231">
        <f>O296*H296</f>
        <v>0</v>
      </c>
      <c r="Q296" s="231">
        <v>0</v>
      </c>
      <c r="R296" s="231">
        <f>Q296*H296</f>
        <v>0</v>
      </c>
      <c r="S296" s="231">
        <v>0</v>
      </c>
      <c r="T296" s="232">
        <f>S296*H296</f>
        <v>0</v>
      </c>
      <c r="AR296" s="24" t="s">
        <v>256</v>
      </c>
      <c r="AT296" s="24" t="s">
        <v>151</v>
      </c>
      <c r="AU296" s="24" t="s">
        <v>81</v>
      </c>
      <c r="AY296" s="24" t="s">
        <v>148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24" t="s">
        <v>79</v>
      </c>
      <c r="BK296" s="233">
        <f>ROUND(I296*H296,2)</f>
        <v>0</v>
      </c>
      <c r="BL296" s="24" t="s">
        <v>256</v>
      </c>
      <c r="BM296" s="24" t="s">
        <v>978</v>
      </c>
    </row>
    <row r="297" s="12" customFormat="1">
      <c r="B297" s="245"/>
      <c r="C297" s="246"/>
      <c r="D297" s="236" t="s">
        <v>157</v>
      </c>
      <c r="E297" s="247" t="s">
        <v>21</v>
      </c>
      <c r="F297" s="248" t="s">
        <v>979</v>
      </c>
      <c r="G297" s="246"/>
      <c r="H297" s="249">
        <v>20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AT297" s="255" t="s">
        <v>157</v>
      </c>
      <c r="AU297" s="255" t="s">
        <v>81</v>
      </c>
      <c r="AV297" s="12" t="s">
        <v>81</v>
      </c>
      <c r="AW297" s="12" t="s">
        <v>34</v>
      </c>
      <c r="AX297" s="12" t="s">
        <v>79</v>
      </c>
      <c r="AY297" s="255" t="s">
        <v>148</v>
      </c>
    </row>
    <row r="298" s="1" customFormat="1" ht="16.5" customHeight="1">
      <c r="B298" s="46"/>
      <c r="C298" s="269" t="s">
        <v>583</v>
      </c>
      <c r="D298" s="269" t="s">
        <v>321</v>
      </c>
      <c r="E298" s="270" t="s">
        <v>604</v>
      </c>
      <c r="F298" s="271" t="s">
        <v>605</v>
      </c>
      <c r="G298" s="272" t="s">
        <v>98</v>
      </c>
      <c r="H298" s="273">
        <v>21</v>
      </c>
      <c r="I298" s="274"/>
      <c r="J298" s="275">
        <f>ROUND(I298*H298,2)</f>
        <v>0</v>
      </c>
      <c r="K298" s="271" t="s">
        <v>154</v>
      </c>
      <c r="L298" s="276"/>
      <c r="M298" s="277" t="s">
        <v>21</v>
      </c>
      <c r="N298" s="278" t="s">
        <v>42</v>
      </c>
      <c r="O298" s="47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AR298" s="24" t="s">
        <v>324</v>
      </c>
      <c r="AT298" s="24" t="s">
        <v>321</v>
      </c>
      <c r="AU298" s="24" t="s">
        <v>81</v>
      </c>
      <c r="AY298" s="24" t="s">
        <v>148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24" t="s">
        <v>79</v>
      </c>
      <c r="BK298" s="233">
        <f>ROUND(I298*H298,2)</f>
        <v>0</v>
      </c>
      <c r="BL298" s="24" t="s">
        <v>256</v>
      </c>
      <c r="BM298" s="24" t="s">
        <v>980</v>
      </c>
    </row>
    <row r="299" s="12" customFormat="1">
      <c r="B299" s="245"/>
      <c r="C299" s="246"/>
      <c r="D299" s="236" t="s">
        <v>157</v>
      </c>
      <c r="E299" s="246"/>
      <c r="F299" s="248" t="s">
        <v>981</v>
      </c>
      <c r="G299" s="246"/>
      <c r="H299" s="249">
        <v>21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AT299" s="255" t="s">
        <v>157</v>
      </c>
      <c r="AU299" s="255" t="s">
        <v>81</v>
      </c>
      <c r="AV299" s="12" t="s">
        <v>81</v>
      </c>
      <c r="AW299" s="12" t="s">
        <v>6</v>
      </c>
      <c r="AX299" s="12" t="s">
        <v>79</v>
      </c>
      <c r="AY299" s="255" t="s">
        <v>148</v>
      </c>
    </row>
    <row r="300" s="1" customFormat="1" ht="16.5" customHeight="1">
      <c r="B300" s="46"/>
      <c r="C300" s="222" t="s">
        <v>597</v>
      </c>
      <c r="D300" s="222" t="s">
        <v>151</v>
      </c>
      <c r="E300" s="223" t="s">
        <v>982</v>
      </c>
      <c r="F300" s="224" t="s">
        <v>983</v>
      </c>
      <c r="G300" s="225" t="s">
        <v>98</v>
      </c>
      <c r="H300" s="226">
        <v>11.039999999999999</v>
      </c>
      <c r="I300" s="227"/>
      <c r="J300" s="228">
        <f>ROUND(I300*H300,2)</f>
        <v>0</v>
      </c>
      <c r="K300" s="224" t="s">
        <v>154</v>
      </c>
      <c r="L300" s="72"/>
      <c r="M300" s="229" t="s">
        <v>21</v>
      </c>
      <c r="N300" s="230" t="s">
        <v>42</v>
      </c>
      <c r="O300" s="47"/>
      <c r="P300" s="231">
        <f>O300*H300</f>
        <v>0</v>
      </c>
      <c r="Q300" s="231">
        <v>0</v>
      </c>
      <c r="R300" s="231">
        <f>Q300*H300</f>
        <v>0</v>
      </c>
      <c r="S300" s="231">
        <v>0</v>
      </c>
      <c r="T300" s="232">
        <f>S300*H300</f>
        <v>0</v>
      </c>
      <c r="AR300" s="24" t="s">
        <v>256</v>
      </c>
      <c r="AT300" s="24" t="s">
        <v>151</v>
      </c>
      <c r="AU300" s="24" t="s">
        <v>81</v>
      </c>
      <c r="AY300" s="24" t="s">
        <v>148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24" t="s">
        <v>79</v>
      </c>
      <c r="BK300" s="233">
        <f>ROUND(I300*H300,2)</f>
        <v>0</v>
      </c>
      <c r="BL300" s="24" t="s">
        <v>256</v>
      </c>
      <c r="BM300" s="24" t="s">
        <v>984</v>
      </c>
    </row>
    <row r="301" s="12" customFormat="1">
      <c r="B301" s="245"/>
      <c r="C301" s="246"/>
      <c r="D301" s="236" t="s">
        <v>157</v>
      </c>
      <c r="E301" s="247" t="s">
        <v>21</v>
      </c>
      <c r="F301" s="248" t="s">
        <v>985</v>
      </c>
      <c r="G301" s="246"/>
      <c r="H301" s="249">
        <v>11.039999999999999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AT301" s="255" t="s">
        <v>157</v>
      </c>
      <c r="AU301" s="255" t="s">
        <v>81</v>
      </c>
      <c r="AV301" s="12" t="s">
        <v>81</v>
      </c>
      <c r="AW301" s="12" t="s">
        <v>34</v>
      </c>
      <c r="AX301" s="12" t="s">
        <v>79</v>
      </c>
      <c r="AY301" s="255" t="s">
        <v>148</v>
      </c>
    </row>
    <row r="302" s="1" customFormat="1" ht="16.5" customHeight="1">
      <c r="B302" s="46"/>
      <c r="C302" s="222" t="s">
        <v>603</v>
      </c>
      <c r="D302" s="222" t="s">
        <v>151</v>
      </c>
      <c r="E302" s="223" t="s">
        <v>986</v>
      </c>
      <c r="F302" s="224" t="s">
        <v>987</v>
      </c>
      <c r="G302" s="225" t="s">
        <v>98</v>
      </c>
      <c r="H302" s="226">
        <v>11.039999999999999</v>
      </c>
      <c r="I302" s="227"/>
      <c r="J302" s="228">
        <f>ROUND(I302*H302,2)</f>
        <v>0</v>
      </c>
      <c r="K302" s="224" t="s">
        <v>154</v>
      </c>
      <c r="L302" s="72"/>
      <c r="M302" s="229" t="s">
        <v>21</v>
      </c>
      <c r="N302" s="230" t="s">
        <v>42</v>
      </c>
      <c r="O302" s="47"/>
      <c r="P302" s="231">
        <f>O302*H302</f>
        <v>0</v>
      </c>
      <c r="Q302" s="231">
        <v>0.00012999999999999999</v>
      </c>
      <c r="R302" s="231">
        <f>Q302*H302</f>
        <v>0.0014351999999999998</v>
      </c>
      <c r="S302" s="231">
        <v>0</v>
      </c>
      <c r="T302" s="232">
        <f>S302*H302</f>
        <v>0</v>
      </c>
      <c r="AR302" s="24" t="s">
        <v>256</v>
      </c>
      <c r="AT302" s="24" t="s">
        <v>151</v>
      </c>
      <c r="AU302" s="24" t="s">
        <v>81</v>
      </c>
      <c r="AY302" s="24" t="s">
        <v>148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24" t="s">
        <v>79</v>
      </c>
      <c r="BK302" s="233">
        <f>ROUND(I302*H302,2)</f>
        <v>0</v>
      </c>
      <c r="BL302" s="24" t="s">
        <v>256</v>
      </c>
      <c r="BM302" s="24" t="s">
        <v>988</v>
      </c>
    </row>
    <row r="303" s="1" customFormat="1" ht="16.5" customHeight="1">
      <c r="B303" s="46"/>
      <c r="C303" s="222" t="s">
        <v>608</v>
      </c>
      <c r="D303" s="222" t="s">
        <v>151</v>
      </c>
      <c r="E303" s="223" t="s">
        <v>989</v>
      </c>
      <c r="F303" s="224" t="s">
        <v>990</v>
      </c>
      <c r="G303" s="225" t="s">
        <v>98</v>
      </c>
      <c r="H303" s="226">
        <v>11.039999999999999</v>
      </c>
      <c r="I303" s="227"/>
      <c r="J303" s="228">
        <f>ROUND(I303*H303,2)</f>
        <v>0</v>
      </c>
      <c r="K303" s="224" t="s">
        <v>154</v>
      </c>
      <c r="L303" s="72"/>
      <c r="M303" s="229" t="s">
        <v>21</v>
      </c>
      <c r="N303" s="230" t="s">
        <v>42</v>
      </c>
      <c r="O303" s="47"/>
      <c r="P303" s="231">
        <f>O303*H303</f>
        <v>0</v>
      </c>
      <c r="Q303" s="231">
        <v>0.00017000000000000001</v>
      </c>
      <c r="R303" s="231">
        <f>Q303*H303</f>
        <v>0.0018768000000000001</v>
      </c>
      <c r="S303" s="231">
        <v>0</v>
      </c>
      <c r="T303" s="232">
        <f>S303*H303</f>
        <v>0</v>
      </c>
      <c r="AR303" s="24" t="s">
        <v>256</v>
      </c>
      <c r="AT303" s="24" t="s">
        <v>151</v>
      </c>
      <c r="AU303" s="24" t="s">
        <v>81</v>
      </c>
      <c r="AY303" s="24" t="s">
        <v>148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24" t="s">
        <v>79</v>
      </c>
      <c r="BK303" s="233">
        <f>ROUND(I303*H303,2)</f>
        <v>0</v>
      </c>
      <c r="BL303" s="24" t="s">
        <v>256</v>
      </c>
      <c r="BM303" s="24" t="s">
        <v>991</v>
      </c>
    </row>
    <row r="304" s="1" customFormat="1" ht="16.5" customHeight="1">
      <c r="B304" s="46"/>
      <c r="C304" s="222" t="s">
        <v>614</v>
      </c>
      <c r="D304" s="222" t="s">
        <v>151</v>
      </c>
      <c r="E304" s="223" t="s">
        <v>992</v>
      </c>
      <c r="F304" s="224" t="s">
        <v>993</v>
      </c>
      <c r="G304" s="225" t="s">
        <v>98</v>
      </c>
      <c r="H304" s="226">
        <v>11.039999999999999</v>
      </c>
      <c r="I304" s="227"/>
      <c r="J304" s="228">
        <f>ROUND(I304*H304,2)</f>
        <v>0</v>
      </c>
      <c r="K304" s="224" t="s">
        <v>154</v>
      </c>
      <c r="L304" s="72"/>
      <c r="M304" s="229" t="s">
        <v>21</v>
      </c>
      <c r="N304" s="230" t="s">
        <v>42</v>
      </c>
      <c r="O304" s="47"/>
      <c r="P304" s="231">
        <f>O304*H304</f>
        <v>0</v>
      </c>
      <c r="Q304" s="231">
        <v>0.00012</v>
      </c>
      <c r="R304" s="231">
        <f>Q304*H304</f>
        <v>0.0013247999999999999</v>
      </c>
      <c r="S304" s="231">
        <v>0</v>
      </c>
      <c r="T304" s="232">
        <f>S304*H304</f>
        <v>0</v>
      </c>
      <c r="AR304" s="24" t="s">
        <v>256</v>
      </c>
      <c r="AT304" s="24" t="s">
        <v>151</v>
      </c>
      <c r="AU304" s="24" t="s">
        <v>81</v>
      </c>
      <c r="AY304" s="24" t="s">
        <v>148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24" t="s">
        <v>79</v>
      </c>
      <c r="BK304" s="233">
        <f>ROUND(I304*H304,2)</f>
        <v>0</v>
      </c>
      <c r="BL304" s="24" t="s">
        <v>256</v>
      </c>
      <c r="BM304" s="24" t="s">
        <v>994</v>
      </c>
    </row>
    <row r="305" s="10" customFormat="1" ht="29.88" customHeight="1">
      <c r="B305" s="206"/>
      <c r="C305" s="207"/>
      <c r="D305" s="208" t="s">
        <v>70</v>
      </c>
      <c r="E305" s="220" t="s">
        <v>995</v>
      </c>
      <c r="F305" s="220" t="s">
        <v>996</v>
      </c>
      <c r="G305" s="207"/>
      <c r="H305" s="207"/>
      <c r="I305" s="210"/>
      <c r="J305" s="221">
        <f>BK305</f>
        <v>0</v>
      </c>
      <c r="K305" s="207"/>
      <c r="L305" s="212"/>
      <c r="M305" s="213"/>
      <c r="N305" s="214"/>
      <c r="O305" s="214"/>
      <c r="P305" s="215">
        <f>SUM(P306:P317)</f>
        <v>0</v>
      </c>
      <c r="Q305" s="214"/>
      <c r="R305" s="215">
        <f>SUM(R306:R317)</f>
        <v>0.16052740000000002</v>
      </c>
      <c r="S305" s="214"/>
      <c r="T305" s="216">
        <f>SUM(T306:T317)</f>
        <v>0</v>
      </c>
      <c r="AR305" s="217" t="s">
        <v>81</v>
      </c>
      <c r="AT305" s="218" t="s">
        <v>70</v>
      </c>
      <c r="AU305" s="218" t="s">
        <v>79</v>
      </c>
      <c r="AY305" s="217" t="s">
        <v>148</v>
      </c>
      <c r="BK305" s="219">
        <f>SUM(BK306:BK317)</f>
        <v>0</v>
      </c>
    </row>
    <row r="306" s="1" customFormat="1" ht="38.25" customHeight="1">
      <c r="B306" s="46"/>
      <c r="C306" s="222" t="s">
        <v>618</v>
      </c>
      <c r="D306" s="222" t="s">
        <v>151</v>
      </c>
      <c r="E306" s="223" t="s">
        <v>997</v>
      </c>
      <c r="F306" s="224" t="s">
        <v>998</v>
      </c>
      <c r="G306" s="225" t="s">
        <v>98</v>
      </c>
      <c r="H306" s="226">
        <v>142.24000000000001</v>
      </c>
      <c r="I306" s="227"/>
      <c r="J306" s="228">
        <f>ROUND(I306*H306,2)</f>
        <v>0</v>
      </c>
      <c r="K306" s="224" t="s">
        <v>154</v>
      </c>
      <c r="L306" s="72"/>
      <c r="M306" s="229" t="s">
        <v>21</v>
      </c>
      <c r="N306" s="230" t="s">
        <v>42</v>
      </c>
      <c r="O306" s="47"/>
      <c r="P306" s="231">
        <f>O306*H306</f>
        <v>0</v>
      </c>
      <c r="Q306" s="231">
        <v>0</v>
      </c>
      <c r="R306" s="231">
        <f>Q306*H306</f>
        <v>0</v>
      </c>
      <c r="S306" s="231">
        <v>0</v>
      </c>
      <c r="T306" s="232">
        <f>S306*H306</f>
        <v>0</v>
      </c>
      <c r="AR306" s="24" t="s">
        <v>256</v>
      </c>
      <c r="AT306" s="24" t="s">
        <v>151</v>
      </c>
      <c r="AU306" s="24" t="s">
        <v>81</v>
      </c>
      <c r="AY306" s="24" t="s">
        <v>148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24" t="s">
        <v>79</v>
      </c>
      <c r="BK306" s="233">
        <f>ROUND(I306*H306,2)</f>
        <v>0</v>
      </c>
      <c r="BL306" s="24" t="s">
        <v>256</v>
      </c>
      <c r="BM306" s="24" t="s">
        <v>999</v>
      </c>
    </row>
    <row r="307" s="11" customFormat="1">
      <c r="B307" s="234"/>
      <c r="C307" s="235"/>
      <c r="D307" s="236" t="s">
        <v>157</v>
      </c>
      <c r="E307" s="237" t="s">
        <v>21</v>
      </c>
      <c r="F307" s="238" t="s">
        <v>719</v>
      </c>
      <c r="G307" s="235"/>
      <c r="H307" s="237" t="s">
        <v>21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AT307" s="244" t="s">
        <v>157</v>
      </c>
      <c r="AU307" s="244" t="s">
        <v>81</v>
      </c>
      <c r="AV307" s="11" t="s">
        <v>79</v>
      </c>
      <c r="AW307" s="11" t="s">
        <v>34</v>
      </c>
      <c r="AX307" s="11" t="s">
        <v>71</v>
      </c>
      <c r="AY307" s="244" t="s">
        <v>148</v>
      </c>
    </row>
    <row r="308" s="12" customFormat="1">
      <c r="B308" s="245"/>
      <c r="C308" s="246"/>
      <c r="D308" s="236" t="s">
        <v>157</v>
      </c>
      <c r="E308" s="247" t="s">
        <v>21</v>
      </c>
      <c r="F308" s="248" t="s">
        <v>1000</v>
      </c>
      <c r="G308" s="246"/>
      <c r="H308" s="249">
        <v>142.24000000000001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AT308" s="255" t="s">
        <v>157</v>
      </c>
      <c r="AU308" s="255" t="s">
        <v>81</v>
      </c>
      <c r="AV308" s="12" t="s">
        <v>81</v>
      </c>
      <c r="AW308" s="12" t="s">
        <v>34</v>
      </c>
      <c r="AX308" s="12" t="s">
        <v>79</v>
      </c>
      <c r="AY308" s="255" t="s">
        <v>148</v>
      </c>
    </row>
    <row r="309" s="1" customFormat="1" ht="16.5" customHeight="1">
      <c r="B309" s="46"/>
      <c r="C309" s="269" t="s">
        <v>623</v>
      </c>
      <c r="D309" s="269" t="s">
        <v>321</v>
      </c>
      <c r="E309" s="270" t="s">
        <v>604</v>
      </c>
      <c r="F309" s="271" t="s">
        <v>605</v>
      </c>
      <c r="G309" s="272" t="s">
        <v>98</v>
      </c>
      <c r="H309" s="273">
        <v>149.352</v>
      </c>
      <c r="I309" s="274"/>
      <c r="J309" s="275">
        <f>ROUND(I309*H309,2)</f>
        <v>0</v>
      </c>
      <c r="K309" s="271" t="s">
        <v>154</v>
      </c>
      <c r="L309" s="276"/>
      <c r="M309" s="277" t="s">
        <v>21</v>
      </c>
      <c r="N309" s="278" t="s">
        <v>42</v>
      </c>
      <c r="O309" s="47"/>
      <c r="P309" s="231">
        <f>O309*H309</f>
        <v>0</v>
      </c>
      <c r="Q309" s="231">
        <v>0</v>
      </c>
      <c r="R309" s="231">
        <f>Q309*H309</f>
        <v>0</v>
      </c>
      <c r="S309" s="231">
        <v>0</v>
      </c>
      <c r="T309" s="232">
        <f>S309*H309</f>
        <v>0</v>
      </c>
      <c r="AR309" s="24" t="s">
        <v>324</v>
      </c>
      <c r="AT309" s="24" t="s">
        <v>321</v>
      </c>
      <c r="AU309" s="24" t="s">
        <v>81</v>
      </c>
      <c r="AY309" s="24" t="s">
        <v>148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24" t="s">
        <v>79</v>
      </c>
      <c r="BK309" s="233">
        <f>ROUND(I309*H309,2)</f>
        <v>0</v>
      </c>
      <c r="BL309" s="24" t="s">
        <v>256</v>
      </c>
      <c r="BM309" s="24" t="s">
        <v>1001</v>
      </c>
    </row>
    <row r="310" s="12" customFormat="1">
      <c r="B310" s="245"/>
      <c r="C310" s="246"/>
      <c r="D310" s="236" t="s">
        <v>157</v>
      </c>
      <c r="E310" s="246"/>
      <c r="F310" s="248" t="s">
        <v>1002</v>
      </c>
      <c r="G310" s="246"/>
      <c r="H310" s="249">
        <v>149.352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AT310" s="255" t="s">
        <v>157</v>
      </c>
      <c r="AU310" s="255" t="s">
        <v>81</v>
      </c>
      <c r="AV310" s="12" t="s">
        <v>81</v>
      </c>
      <c r="AW310" s="12" t="s">
        <v>6</v>
      </c>
      <c r="AX310" s="12" t="s">
        <v>79</v>
      </c>
      <c r="AY310" s="255" t="s">
        <v>148</v>
      </c>
    </row>
    <row r="311" s="1" customFormat="1" ht="16.5" customHeight="1">
      <c r="B311" s="46"/>
      <c r="C311" s="222" t="s">
        <v>631</v>
      </c>
      <c r="D311" s="222" t="s">
        <v>151</v>
      </c>
      <c r="E311" s="223" t="s">
        <v>1003</v>
      </c>
      <c r="F311" s="224" t="s">
        <v>1004</v>
      </c>
      <c r="G311" s="225" t="s">
        <v>98</v>
      </c>
      <c r="H311" s="226">
        <v>291.868</v>
      </c>
      <c r="I311" s="227"/>
      <c r="J311" s="228">
        <f>ROUND(I311*H311,2)</f>
        <v>0</v>
      </c>
      <c r="K311" s="224" t="s">
        <v>154</v>
      </c>
      <c r="L311" s="72"/>
      <c r="M311" s="229" t="s">
        <v>21</v>
      </c>
      <c r="N311" s="230" t="s">
        <v>42</v>
      </c>
      <c r="O311" s="47"/>
      <c r="P311" s="231">
        <f>O311*H311</f>
        <v>0</v>
      </c>
      <c r="Q311" s="231">
        <v>0</v>
      </c>
      <c r="R311" s="231">
        <f>Q311*H311</f>
        <v>0</v>
      </c>
      <c r="S311" s="231">
        <v>0</v>
      </c>
      <c r="T311" s="232">
        <f>S311*H311</f>
        <v>0</v>
      </c>
      <c r="AR311" s="24" t="s">
        <v>256</v>
      </c>
      <c r="AT311" s="24" t="s">
        <v>151</v>
      </c>
      <c r="AU311" s="24" t="s">
        <v>81</v>
      </c>
      <c r="AY311" s="24" t="s">
        <v>148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24" t="s">
        <v>79</v>
      </c>
      <c r="BK311" s="233">
        <f>ROUND(I311*H311,2)</f>
        <v>0</v>
      </c>
      <c r="BL311" s="24" t="s">
        <v>256</v>
      </c>
      <c r="BM311" s="24" t="s">
        <v>1005</v>
      </c>
    </row>
    <row r="312" s="1" customFormat="1" ht="16.5" customHeight="1">
      <c r="B312" s="46"/>
      <c r="C312" s="222" t="s">
        <v>640</v>
      </c>
      <c r="D312" s="222" t="s">
        <v>151</v>
      </c>
      <c r="E312" s="223" t="s">
        <v>1006</v>
      </c>
      <c r="F312" s="224" t="s">
        <v>1007</v>
      </c>
      <c r="G312" s="225" t="s">
        <v>98</v>
      </c>
      <c r="H312" s="226">
        <v>291.868</v>
      </c>
      <c r="I312" s="227"/>
      <c r="J312" s="228">
        <f>ROUND(I312*H312,2)</f>
        <v>0</v>
      </c>
      <c r="K312" s="224" t="s">
        <v>154</v>
      </c>
      <c r="L312" s="72"/>
      <c r="M312" s="229" t="s">
        <v>21</v>
      </c>
      <c r="N312" s="230" t="s">
        <v>42</v>
      </c>
      <c r="O312" s="47"/>
      <c r="P312" s="231">
        <f>O312*H312</f>
        <v>0</v>
      </c>
      <c r="Q312" s="231">
        <v>0.00020000000000000001</v>
      </c>
      <c r="R312" s="231">
        <f>Q312*H312</f>
        <v>0.058373600000000005</v>
      </c>
      <c r="S312" s="231">
        <v>0</v>
      </c>
      <c r="T312" s="232">
        <f>S312*H312</f>
        <v>0</v>
      </c>
      <c r="AR312" s="24" t="s">
        <v>256</v>
      </c>
      <c r="AT312" s="24" t="s">
        <v>151</v>
      </c>
      <c r="AU312" s="24" t="s">
        <v>81</v>
      </c>
      <c r="AY312" s="24" t="s">
        <v>148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24" t="s">
        <v>79</v>
      </c>
      <c r="BK312" s="233">
        <f>ROUND(I312*H312,2)</f>
        <v>0</v>
      </c>
      <c r="BL312" s="24" t="s">
        <v>256</v>
      </c>
      <c r="BM312" s="24" t="s">
        <v>1008</v>
      </c>
    </row>
    <row r="313" s="1" customFormat="1" ht="25.5" customHeight="1">
      <c r="B313" s="46"/>
      <c r="C313" s="222" t="s">
        <v>646</v>
      </c>
      <c r="D313" s="222" t="s">
        <v>151</v>
      </c>
      <c r="E313" s="223" t="s">
        <v>1009</v>
      </c>
      <c r="F313" s="224" t="s">
        <v>1010</v>
      </c>
      <c r="G313" s="225" t="s">
        <v>98</v>
      </c>
      <c r="H313" s="226">
        <v>291.868</v>
      </c>
      <c r="I313" s="227"/>
      <c r="J313" s="228">
        <f>ROUND(I313*H313,2)</f>
        <v>0</v>
      </c>
      <c r="K313" s="224" t="s">
        <v>154</v>
      </c>
      <c r="L313" s="72"/>
      <c r="M313" s="229" t="s">
        <v>21</v>
      </c>
      <c r="N313" s="230" t="s">
        <v>42</v>
      </c>
      <c r="O313" s="47"/>
      <c r="P313" s="231">
        <f>O313*H313</f>
        <v>0</v>
      </c>
      <c r="Q313" s="231">
        <v>0.00035</v>
      </c>
      <c r="R313" s="231">
        <f>Q313*H313</f>
        <v>0.1021538</v>
      </c>
      <c r="S313" s="231">
        <v>0</v>
      </c>
      <c r="T313" s="232">
        <f>S313*H313</f>
        <v>0</v>
      </c>
      <c r="AR313" s="24" t="s">
        <v>256</v>
      </c>
      <c r="AT313" s="24" t="s">
        <v>151</v>
      </c>
      <c r="AU313" s="24" t="s">
        <v>81</v>
      </c>
      <c r="AY313" s="24" t="s">
        <v>148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24" t="s">
        <v>79</v>
      </c>
      <c r="BK313" s="233">
        <f>ROUND(I313*H313,2)</f>
        <v>0</v>
      </c>
      <c r="BL313" s="24" t="s">
        <v>256</v>
      </c>
      <c r="BM313" s="24" t="s">
        <v>1011</v>
      </c>
    </row>
    <row r="314" s="12" customFormat="1">
      <c r="B314" s="245"/>
      <c r="C314" s="246"/>
      <c r="D314" s="236" t="s">
        <v>157</v>
      </c>
      <c r="E314" s="247" t="s">
        <v>21</v>
      </c>
      <c r="F314" s="248" t="s">
        <v>1012</v>
      </c>
      <c r="G314" s="246"/>
      <c r="H314" s="249">
        <v>29.760000000000002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AT314" s="255" t="s">
        <v>157</v>
      </c>
      <c r="AU314" s="255" t="s">
        <v>81</v>
      </c>
      <c r="AV314" s="12" t="s">
        <v>81</v>
      </c>
      <c r="AW314" s="12" t="s">
        <v>34</v>
      </c>
      <c r="AX314" s="12" t="s">
        <v>71</v>
      </c>
      <c r="AY314" s="255" t="s">
        <v>148</v>
      </c>
    </row>
    <row r="315" s="12" customFormat="1">
      <c r="B315" s="245"/>
      <c r="C315" s="246"/>
      <c r="D315" s="236" t="s">
        <v>157</v>
      </c>
      <c r="E315" s="247" t="s">
        <v>21</v>
      </c>
      <c r="F315" s="248" t="s">
        <v>1013</v>
      </c>
      <c r="G315" s="246"/>
      <c r="H315" s="249">
        <v>140.97999999999999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AT315" s="255" t="s">
        <v>157</v>
      </c>
      <c r="AU315" s="255" t="s">
        <v>81</v>
      </c>
      <c r="AV315" s="12" t="s">
        <v>81</v>
      </c>
      <c r="AW315" s="12" t="s">
        <v>34</v>
      </c>
      <c r="AX315" s="12" t="s">
        <v>71</v>
      </c>
      <c r="AY315" s="255" t="s">
        <v>148</v>
      </c>
    </row>
    <row r="316" s="12" customFormat="1">
      <c r="B316" s="245"/>
      <c r="C316" s="246"/>
      <c r="D316" s="236" t="s">
        <v>157</v>
      </c>
      <c r="E316" s="247" t="s">
        <v>21</v>
      </c>
      <c r="F316" s="248" t="s">
        <v>1014</v>
      </c>
      <c r="G316" s="246"/>
      <c r="H316" s="249">
        <v>121.128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AT316" s="255" t="s">
        <v>157</v>
      </c>
      <c r="AU316" s="255" t="s">
        <v>81</v>
      </c>
      <c r="AV316" s="12" t="s">
        <v>81</v>
      </c>
      <c r="AW316" s="12" t="s">
        <v>34</v>
      </c>
      <c r="AX316" s="12" t="s">
        <v>71</v>
      </c>
      <c r="AY316" s="255" t="s">
        <v>148</v>
      </c>
    </row>
    <row r="317" s="13" customFormat="1">
      <c r="B317" s="256"/>
      <c r="C317" s="257"/>
      <c r="D317" s="236" t="s">
        <v>157</v>
      </c>
      <c r="E317" s="258" t="s">
        <v>21</v>
      </c>
      <c r="F317" s="259" t="s">
        <v>173</v>
      </c>
      <c r="G317" s="257"/>
      <c r="H317" s="260">
        <v>291.868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AT317" s="266" t="s">
        <v>157</v>
      </c>
      <c r="AU317" s="266" t="s">
        <v>81</v>
      </c>
      <c r="AV317" s="13" t="s">
        <v>155</v>
      </c>
      <c r="AW317" s="13" t="s">
        <v>34</v>
      </c>
      <c r="AX317" s="13" t="s">
        <v>79</v>
      </c>
      <c r="AY317" s="266" t="s">
        <v>148</v>
      </c>
    </row>
    <row r="318" s="10" customFormat="1" ht="29.88" customHeight="1">
      <c r="B318" s="206"/>
      <c r="C318" s="207"/>
      <c r="D318" s="208" t="s">
        <v>70</v>
      </c>
      <c r="E318" s="220" t="s">
        <v>1015</v>
      </c>
      <c r="F318" s="220" t="s">
        <v>1016</v>
      </c>
      <c r="G318" s="207"/>
      <c r="H318" s="207"/>
      <c r="I318" s="210"/>
      <c r="J318" s="221">
        <f>BK318</f>
        <v>0</v>
      </c>
      <c r="K318" s="207"/>
      <c r="L318" s="212"/>
      <c r="M318" s="213"/>
      <c r="N318" s="214"/>
      <c r="O318" s="214"/>
      <c r="P318" s="215">
        <f>SUM(P319:P320)</f>
        <v>0</v>
      </c>
      <c r="Q318" s="214"/>
      <c r="R318" s="215">
        <f>SUM(R319:R320)</f>
        <v>0</v>
      </c>
      <c r="S318" s="214"/>
      <c r="T318" s="216">
        <f>SUM(T319:T320)</f>
        <v>0.13020000000000001</v>
      </c>
      <c r="AR318" s="217" t="s">
        <v>81</v>
      </c>
      <c r="AT318" s="218" t="s">
        <v>70</v>
      </c>
      <c r="AU318" s="218" t="s">
        <v>79</v>
      </c>
      <c r="AY318" s="217" t="s">
        <v>148</v>
      </c>
      <c r="BK318" s="219">
        <f>SUM(BK319:BK320)</f>
        <v>0</v>
      </c>
    </row>
    <row r="319" s="1" customFormat="1" ht="16.5" customHeight="1">
      <c r="B319" s="46"/>
      <c r="C319" s="222" t="s">
        <v>656</v>
      </c>
      <c r="D319" s="222" t="s">
        <v>151</v>
      </c>
      <c r="E319" s="223" t="s">
        <v>1017</v>
      </c>
      <c r="F319" s="224" t="s">
        <v>1018</v>
      </c>
      <c r="G319" s="225" t="s">
        <v>98</v>
      </c>
      <c r="H319" s="226">
        <v>9.3000000000000007</v>
      </c>
      <c r="I319" s="227"/>
      <c r="J319" s="228">
        <f>ROUND(I319*H319,2)</f>
        <v>0</v>
      </c>
      <c r="K319" s="224" t="s">
        <v>154</v>
      </c>
      <c r="L319" s="72"/>
      <c r="M319" s="229" t="s">
        <v>21</v>
      </c>
      <c r="N319" s="230" t="s">
        <v>42</v>
      </c>
      <c r="O319" s="47"/>
      <c r="P319" s="231">
        <f>O319*H319</f>
        <v>0</v>
      </c>
      <c r="Q319" s="231">
        <v>0</v>
      </c>
      <c r="R319" s="231">
        <f>Q319*H319</f>
        <v>0</v>
      </c>
      <c r="S319" s="231">
        <v>0.014</v>
      </c>
      <c r="T319" s="232">
        <f>S319*H319</f>
        <v>0.13020000000000001</v>
      </c>
      <c r="AR319" s="24" t="s">
        <v>256</v>
      </c>
      <c r="AT319" s="24" t="s">
        <v>151</v>
      </c>
      <c r="AU319" s="24" t="s">
        <v>81</v>
      </c>
      <c r="AY319" s="24" t="s">
        <v>148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24" t="s">
        <v>79</v>
      </c>
      <c r="BK319" s="233">
        <f>ROUND(I319*H319,2)</f>
        <v>0</v>
      </c>
      <c r="BL319" s="24" t="s">
        <v>256</v>
      </c>
      <c r="BM319" s="24" t="s">
        <v>1019</v>
      </c>
    </row>
    <row r="320" s="12" customFormat="1">
      <c r="B320" s="245"/>
      <c r="C320" s="246"/>
      <c r="D320" s="236" t="s">
        <v>157</v>
      </c>
      <c r="E320" s="246"/>
      <c r="F320" s="248" t="s">
        <v>1020</v>
      </c>
      <c r="G320" s="246"/>
      <c r="H320" s="249">
        <v>9.3000000000000007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AT320" s="255" t="s">
        <v>157</v>
      </c>
      <c r="AU320" s="255" t="s">
        <v>81</v>
      </c>
      <c r="AV320" s="12" t="s">
        <v>81</v>
      </c>
      <c r="AW320" s="12" t="s">
        <v>6</v>
      </c>
      <c r="AX320" s="12" t="s">
        <v>79</v>
      </c>
      <c r="AY320" s="255" t="s">
        <v>148</v>
      </c>
    </row>
    <row r="321" s="10" customFormat="1" ht="37.44" customHeight="1">
      <c r="B321" s="206"/>
      <c r="C321" s="207"/>
      <c r="D321" s="208" t="s">
        <v>70</v>
      </c>
      <c r="E321" s="209" t="s">
        <v>627</v>
      </c>
      <c r="F321" s="209" t="s">
        <v>628</v>
      </c>
      <c r="G321" s="207"/>
      <c r="H321" s="207"/>
      <c r="I321" s="210"/>
      <c r="J321" s="211">
        <f>BK321</f>
        <v>0</v>
      </c>
      <c r="K321" s="207"/>
      <c r="L321" s="212"/>
      <c r="M321" s="213"/>
      <c r="N321" s="214"/>
      <c r="O321" s="214"/>
      <c r="P321" s="215">
        <f>P322+P324+P331+P341</f>
        <v>0</v>
      </c>
      <c r="Q321" s="214"/>
      <c r="R321" s="215">
        <f>R322+R324+R331+R341</f>
        <v>0</v>
      </c>
      <c r="S321" s="214"/>
      <c r="T321" s="216">
        <f>T322+T324+T331+T341</f>
        <v>0</v>
      </c>
      <c r="AR321" s="217" t="s">
        <v>181</v>
      </c>
      <c r="AT321" s="218" t="s">
        <v>70</v>
      </c>
      <c r="AU321" s="218" t="s">
        <v>71</v>
      </c>
      <c r="AY321" s="217" t="s">
        <v>148</v>
      </c>
      <c r="BK321" s="219">
        <f>BK322+BK324+BK331+BK341</f>
        <v>0</v>
      </c>
    </row>
    <row r="322" s="10" customFormat="1" ht="19.92" customHeight="1">
      <c r="B322" s="206"/>
      <c r="C322" s="207"/>
      <c r="D322" s="208" t="s">
        <v>70</v>
      </c>
      <c r="E322" s="220" t="s">
        <v>629</v>
      </c>
      <c r="F322" s="220" t="s">
        <v>630</v>
      </c>
      <c r="G322" s="207"/>
      <c r="H322" s="207"/>
      <c r="I322" s="210"/>
      <c r="J322" s="221">
        <f>BK322</f>
        <v>0</v>
      </c>
      <c r="K322" s="207"/>
      <c r="L322" s="212"/>
      <c r="M322" s="213"/>
      <c r="N322" s="214"/>
      <c r="O322" s="214"/>
      <c r="P322" s="215">
        <f>P323</f>
        <v>0</v>
      </c>
      <c r="Q322" s="214"/>
      <c r="R322" s="215">
        <f>R323</f>
        <v>0</v>
      </c>
      <c r="S322" s="214"/>
      <c r="T322" s="216">
        <f>T323</f>
        <v>0</v>
      </c>
      <c r="AR322" s="217" t="s">
        <v>181</v>
      </c>
      <c r="AT322" s="218" t="s">
        <v>70</v>
      </c>
      <c r="AU322" s="218" t="s">
        <v>79</v>
      </c>
      <c r="AY322" s="217" t="s">
        <v>148</v>
      </c>
      <c r="BK322" s="219">
        <f>BK323</f>
        <v>0</v>
      </c>
    </row>
    <row r="323" s="1" customFormat="1" ht="16.5" customHeight="1">
      <c r="B323" s="46"/>
      <c r="C323" s="222" t="s">
        <v>661</v>
      </c>
      <c r="D323" s="222" t="s">
        <v>151</v>
      </c>
      <c r="E323" s="223" t="s">
        <v>641</v>
      </c>
      <c r="F323" s="224" t="s">
        <v>642</v>
      </c>
      <c r="G323" s="225" t="s">
        <v>634</v>
      </c>
      <c r="H323" s="226">
        <v>1</v>
      </c>
      <c r="I323" s="227"/>
      <c r="J323" s="228">
        <f>ROUND(I323*H323,2)</f>
        <v>0</v>
      </c>
      <c r="K323" s="224" t="s">
        <v>154</v>
      </c>
      <c r="L323" s="72"/>
      <c r="M323" s="229" t="s">
        <v>21</v>
      </c>
      <c r="N323" s="230" t="s">
        <v>42</v>
      </c>
      <c r="O323" s="47"/>
      <c r="P323" s="231">
        <f>O323*H323</f>
        <v>0</v>
      </c>
      <c r="Q323" s="231">
        <v>0</v>
      </c>
      <c r="R323" s="231">
        <f>Q323*H323</f>
        <v>0</v>
      </c>
      <c r="S323" s="231">
        <v>0</v>
      </c>
      <c r="T323" s="232">
        <f>S323*H323</f>
        <v>0</v>
      </c>
      <c r="AR323" s="24" t="s">
        <v>635</v>
      </c>
      <c r="AT323" s="24" t="s">
        <v>151</v>
      </c>
      <c r="AU323" s="24" t="s">
        <v>81</v>
      </c>
      <c r="AY323" s="24" t="s">
        <v>148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24" t="s">
        <v>79</v>
      </c>
      <c r="BK323" s="233">
        <f>ROUND(I323*H323,2)</f>
        <v>0</v>
      </c>
      <c r="BL323" s="24" t="s">
        <v>635</v>
      </c>
      <c r="BM323" s="24" t="s">
        <v>1021</v>
      </c>
    </row>
    <row r="324" s="10" customFormat="1" ht="29.88" customHeight="1">
      <c r="B324" s="206"/>
      <c r="C324" s="207"/>
      <c r="D324" s="208" t="s">
        <v>70</v>
      </c>
      <c r="E324" s="220" t="s">
        <v>644</v>
      </c>
      <c r="F324" s="220" t="s">
        <v>645</v>
      </c>
      <c r="G324" s="207"/>
      <c r="H324" s="207"/>
      <c r="I324" s="210"/>
      <c r="J324" s="221">
        <f>BK324</f>
        <v>0</v>
      </c>
      <c r="K324" s="207"/>
      <c r="L324" s="212"/>
      <c r="M324" s="213"/>
      <c r="N324" s="214"/>
      <c r="O324" s="214"/>
      <c r="P324" s="215">
        <f>SUM(P325:P330)</f>
        <v>0</v>
      </c>
      <c r="Q324" s="214"/>
      <c r="R324" s="215">
        <f>SUM(R325:R330)</f>
        <v>0</v>
      </c>
      <c r="S324" s="214"/>
      <c r="T324" s="216">
        <f>SUM(T325:T330)</f>
        <v>0</v>
      </c>
      <c r="AR324" s="217" t="s">
        <v>181</v>
      </c>
      <c r="AT324" s="218" t="s">
        <v>70</v>
      </c>
      <c r="AU324" s="218" t="s">
        <v>79</v>
      </c>
      <c r="AY324" s="217" t="s">
        <v>148</v>
      </c>
      <c r="BK324" s="219">
        <f>SUM(BK325:BK330)</f>
        <v>0</v>
      </c>
    </row>
    <row r="325" s="1" customFormat="1" ht="16.5" customHeight="1">
      <c r="B325" s="46"/>
      <c r="C325" s="222" t="s">
        <v>672</v>
      </c>
      <c r="D325" s="222" t="s">
        <v>151</v>
      </c>
      <c r="E325" s="223" t="s">
        <v>647</v>
      </c>
      <c r="F325" s="224" t="s">
        <v>645</v>
      </c>
      <c r="G325" s="225" t="s">
        <v>634</v>
      </c>
      <c r="H325" s="226">
        <v>1</v>
      </c>
      <c r="I325" s="227"/>
      <c r="J325" s="228">
        <f>ROUND(I325*H325,2)</f>
        <v>0</v>
      </c>
      <c r="K325" s="224" t="s">
        <v>154</v>
      </c>
      <c r="L325" s="72"/>
      <c r="M325" s="229" t="s">
        <v>21</v>
      </c>
      <c r="N325" s="230" t="s">
        <v>42</v>
      </c>
      <c r="O325" s="47"/>
      <c r="P325" s="231">
        <f>O325*H325</f>
        <v>0</v>
      </c>
      <c r="Q325" s="231">
        <v>0</v>
      </c>
      <c r="R325" s="231">
        <f>Q325*H325</f>
        <v>0</v>
      </c>
      <c r="S325" s="231">
        <v>0</v>
      </c>
      <c r="T325" s="232">
        <f>S325*H325</f>
        <v>0</v>
      </c>
      <c r="AR325" s="24" t="s">
        <v>635</v>
      </c>
      <c r="AT325" s="24" t="s">
        <v>151</v>
      </c>
      <c r="AU325" s="24" t="s">
        <v>81</v>
      </c>
      <c r="AY325" s="24" t="s">
        <v>148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24" t="s">
        <v>79</v>
      </c>
      <c r="BK325" s="233">
        <f>ROUND(I325*H325,2)</f>
        <v>0</v>
      </c>
      <c r="BL325" s="24" t="s">
        <v>635</v>
      </c>
      <c r="BM325" s="24" t="s">
        <v>1022</v>
      </c>
    </row>
    <row r="326" s="12" customFormat="1">
      <c r="B326" s="245"/>
      <c r="C326" s="246"/>
      <c r="D326" s="236" t="s">
        <v>157</v>
      </c>
      <c r="E326" s="247" t="s">
        <v>21</v>
      </c>
      <c r="F326" s="248" t="s">
        <v>649</v>
      </c>
      <c r="G326" s="246"/>
      <c r="H326" s="249">
        <v>1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AT326" s="255" t="s">
        <v>157</v>
      </c>
      <c r="AU326" s="255" t="s">
        <v>81</v>
      </c>
      <c r="AV326" s="12" t="s">
        <v>81</v>
      </c>
      <c r="AW326" s="12" t="s">
        <v>34</v>
      </c>
      <c r="AX326" s="12" t="s">
        <v>71</v>
      </c>
      <c r="AY326" s="255" t="s">
        <v>148</v>
      </c>
    </row>
    <row r="327" s="11" customFormat="1">
      <c r="B327" s="234"/>
      <c r="C327" s="235"/>
      <c r="D327" s="236" t="s">
        <v>157</v>
      </c>
      <c r="E327" s="237" t="s">
        <v>21</v>
      </c>
      <c r="F327" s="238" t="s">
        <v>650</v>
      </c>
      <c r="G327" s="235"/>
      <c r="H327" s="237" t="s">
        <v>21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AT327" s="244" t="s">
        <v>157</v>
      </c>
      <c r="AU327" s="244" t="s">
        <v>81</v>
      </c>
      <c r="AV327" s="11" t="s">
        <v>79</v>
      </c>
      <c r="AW327" s="11" t="s">
        <v>34</v>
      </c>
      <c r="AX327" s="11" t="s">
        <v>71</v>
      </c>
      <c r="AY327" s="244" t="s">
        <v>148</v>
      </c>
    </row>
    <row r="328" s="11" customFormat="1">
      <c r="B328" s="234"/>
      <c r="C328" s="235"/>
      <c r="D328" s="236" t="s">
        <v>157</v>
      </c>
      <c r="E328" s="237" t="s">
        <v>21</v>
      </c>
      <c r="F328" s="238" t="s">
        <v>652</v>
      </c>
      <c r="G328" s="235"/>
      <c r="H328" s="237" t="s">
        <v>21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AT328" s="244" t="s">
        <v>157</v>
      </c>
      <c r="AU328" s="244" t="s">
        <v>81</v>
      </c>
      <c r="AV328" s="11" t="s">
        <v>79</v>
      </c>
      <c r="AW328" s="11" t="s">
        <v>34</v>
      </c>
      <c r="AX328" s="11" t="s">
        <v>71</v>
      </c>
      <c r="AY328" s="244" t="s">
        <v>148</v>
      </c>
    </row>
    <row r="329" s="11" customFormat="1">
      <c r="B329" s="234"/>
      <c r="C329" s="235"/>
      <c r="D329" s="236" t="s">
        <v>157</v>
      </c>
      <c r="E329" s="237" t="s">
        <v>21</v>
      </c>
      <c r="F329" s="238" t="s">
        <v>653</v>
      </c>
      <c r="G329" s="235"/>
      <c r="H329" s="237" t="s">
        <v>21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157</v>
      </c>
      <c r="AU329" s="244" t="s">
        <v>81</v>
      </c>
      <c r="AV329" s="11" t="s">
        <v>79</v>
      </c>
      <c r="AW329" s="11" t="s">
        <v>34</v>
      </c>
      <c r="AX329" s="11" t="s">
        <v>71</v>
      </c>
      <c r="AY329" s="244" t="s">
        <v>148</v>
      </c>
    </row>
    <row r="330" s="13" customFormat="1">
      <c r="B330" s="256"/>
      <c r="C330" s="257"/>
      <c r="D330" s="236" t="s">
        <v>157</v>
      </c>
      <c r="E330" s="258" t="s">
        <v>21</v>
      </c>
      <c r="F330" s="259" t="s">
        <v>173</v>
      </c>
      <c r="G330" s="257"/>
      <c r="H330" s="260">
        <v>1</v>
      </c>
      <c r="I330" s="261"/>
      <c r="J330" s="257"/>
      <c r="K330" s="257"/>
      <c r="L330" s="262"/>
      <c r="M330" s="263"/>
      <c r="N330" s="264"/>
      <c r="O330" s="264"/>
      <c r="P330" s="264"/>
      <c r="Q330" s="264"/>
      <c r="R330" s="264"/>
      <c r="S330" s="264"/>
      <c r="T330" s="265"/>
      <c r="AT330" s="266" t="s">
        <v>157</v>
      </c>
      <c r="AU330" s="266" t="s">
        <v>81</v>
      </c>
      <c r="AV330" s="13" t="s">
        <v>155</v>
      </c>
      <c r="AW330" s="13" t="s">
        <v>34</v>
      </c>
      <c r="AX330" s="13" t="s">
        <v>79</v>
      </c>
      <c r="AY330" s="266" t="s">
        <v>148</v>
      </c>
    </row>
    <row r="331" s="10" customFormat="1" ht="29.88" customHeight="1">
      <c r="B331" s="206"/>
      <c r="C331" s="207"/>
      <c r="D331" s="208" t="s">
        <v>70</v>
      </c>
      <c r="E331" s="220" t="s">
        <v>654</v>
      </c>
      <c r="F331" s="220" t="s">
        <v>655</v>
      </c>
      <c r="G331" s="207"/>
      <c r="H331" s="207"/>
      <c r="I331" s="210"/>
      <c r="J331" s="221">
        <f>BK331</f>
        <v>0</v>
      </c>
      <c r="K331" s="207"/>
      <c r="L331" s="212"/>
      <c r="M331" s="213"/>
      <c r="N331" s="214"/>
      <c r="O331" s="214"/>
      <c r="P331" s="215">
        <f>SUM(P332:P340)</f>
        <v>0</v>
      </c>
      <c r="Q331" s="214"/>
      <c r="R331" s="215">
        <f>SUM(R332:R340)</f>
        <v>0</v>
      </c>
      <c r="S331" s="214"/>
      <c r="T331" s="216">
        <f>SUM(T332:T340)</f>
        <v>0</v>
      </c>
      <c r="AR331" s="217" t="s">
        <v>181</v>
      </c>
      <c r="AT331" s="218" t="s">
        <v>70</v>
      </c>
      <c r="AU331" s="218" t="s">
        <v>79</v>
      </c>
      <c r="AY331" s="217" t="s">
        <v>148</v>
      </c>
      <c r="BK331" s="219">
        <f>SUM(BK332:BK340)</f>
        <v>0</v>
      </c>
    </row>
    <row r="332" s="1" customFormat="1" ht="16.5" customHeight="1">
      <c r="B332" s="46"/>
      <c r="C332" s="222" t="s">
        <v>1023</v>
      </c>
      <c r="D332" s="222" t="s">
        <v>151</v>
      </c>
      <c r="E332" s="223" t="s">
        <v>657</v>
      </c>
      <c r="F332" s="224" t="s">
        <v>658</v>
      </c>
      <c r="G332" s="225" t="s">
        <v>634</v>
      </c>
      <c r="H332" s="226">
        <v>1</v>
      </c>
      <c r="I332" s="227"/>
      <c r="J332" s="228">
        <f>ROUND(I332*H332,2)</f>
        <v>0</v>
      </c>
      <c r="K332" s="224" t="s">
        <v>154</v>
      </c>
      <c r="L332" s="72"/>
      <c r="M332" s="229" t="s">
        <v>21</v>
      </c>
      <c r="N332" s="230" t="s">
        <v>42</v>
      </c>
      <c r="O332" s="47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AR332" s="24" t="s">
        <v>635</v>
      </c>
      <c r="AT332" s="24" t="s">
        <v>151</v>
      </c>
      <c r="AU332" s="24" t="s">
        <v>81</v>
      </c>
      <c r="AY332" s="24" t="s">
        <v>148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24" t="s">
        <v>79</v>
      </c>
      <c r="BK332" s="233">
        <f>ROUND(I332*H332,2)</f>
        <v>0</v>
      </c>
      <c r="BL332" s="24" t="s">
        <v>635</v>
      </c>
      <c r="BM332" s="24" t="s">
        <v>1024</v>
      </c>
    </row>
    <row r="333" s="12" customFormat="1">
      <c r="B333" s="245"/>
      <c r="C333" s="246"/>
      <c r="D333" s="236" t="s">
        <v>157</v>
      </c>
      <c r="E333" s="247" t="s">
        <v>21</v>
      </c>
      <c r="F333" s="248" t="s">
        <v>660</v>
      </c>
      <c r="G333" s="246"/>
      <c r="H333" s="249">
        <v>1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AT333" s="255" t="s">
        <v>157</v>
      </c>
      <c r="AU333" s="255" t="s">
        <v>81</v>
      </c>
      <c r="AV333" s="12" t="s">
        <v>81</v>
      </c>
      <c r="AW333" s="12" t="s">
        <v>34</v>
      </c>
      <c r="AX333" s="12" t="s">
        <v>79</v>
      </c>
      <c r="AY333" s="255" t="s">
        <v>148</v>
      </c>
    </row>
    <row r="334" s="1" customFormat="1" ht="16.5" customHeight="1">
      <c r="B334" s="46"/>
      <c r="C334" s="222" t="s">
        <v>1025</v>
      </c>
      <c r="D334" s="222" t="s">
        <v>151</v>
      </c>
      <c r="E334" s="223" t="s">
        <v>662</v>
      </c>
      <c r="F334" s="224" t="s">
        <v>663</v>
      </c>
      <c r="G334" s="225" t="s">
        <v>634</v>
      </c>
      <c r="H334" s="226">
        <v>1</v>
      </c>
      <c r="I334" s="227"/>
      <c r="J334" s="228">
        <f>ROUND(I334*H334,2)</f>
        <v>0</v>
      </c>
      <c r="K334" s="224" t="s">
        <v>154</v>
      </c>
      <c r="L334" s="72"/>
      <c r="M334" s="229" t="s">
        <v>21</v>
      </c>
      <c r="N334" s="230" t="s">
        <v>42</v>
      </c>
      <c r="O334" s="47"/>
      <c r="P334" s="231">
        <f>O334*H334</f>
        <v>0</v>
      </c>
      <c r="Q334" s="231">
        <v>0</v>
      </c>
      <c r="R334" s="231">
        <f>Q334*H334</f>
        <v>0</v>
      </c>
      <c r="S334" s="231">
        <v>0</v>
      </c>
      <c r="T334" s="232">
        <f>S334*H334</f>
        <v>0</v>
      </c>
      <c r="AR334" s="24" t="s">
        <v>635</v>
      </c>
      <c r="AT334" s="24" t="s">
        <v>151</v>
      </c>
      <c r="AU334" s="24" t="s">
        <v>81</v>
      </c>
      <c r="AY334" s="24" t="s">
        <v>148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24" t="s">
        <v>79</v>
      </c>
      <c r="BK334" s="233">
        <f>ROUND(I334*H334,2)</f>
        <v>0</v>
      </c>
      <c r="BL334" s="24" t="s">
        <v>635</v>
      </c>
      <c r="BM334" s="24" t="s">
        <v>1026</v>
      </c>
    </row>
    <row r="335" s="12" customFormat="1">
      <c r="B335" s="245"/>
      <c r="C335" s="246"/>
      <c r="D335" s="236" t="s">
        <v>157</v>
      </c>
      <c r="E335" s="247" t="s">
        <v>21</v>
      </c>
      <c r="F335" s="248" t="s">
        <v>665</v>
      </c>
      <c r="G335" s="246"/>
      <c r="H335" s="249">
        <v>1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AT335" s="255" t="s">
        <v>157</v>
      </c>
      <c r="AU335" s="255" t="s">
        <v>81</v>
      </c>
      <c r="AV335" s="12" t="s">
        <v>81</v>
      </c>
      <c r="AW335" s="12" t="s">
        <v>34</v>
      </c>
      <c r="AX335" s="12" t="s">
        <v>71</v>
      </c>
      <c r="AY335" s="255" t="s">
        <v>148</v>
      </c>
    </row>
    <row r="336" s="11" customFormat="1">
      <c r="B336" s="234"/>
      <c r="C336" s="235"/>
      <c r="D336" s="236" t="s">
        <v>157</v>
      </c>
      <c r="E336" s="237" t="s">
        <v>21</v>
      </c>
      <c r="F336" s="238" t="s">
        <v>666</v>
      </c>
      <c r="G336" s="235"/>
      <c r="H336" s="237" t="s">
        <v>21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AT336" s="244" t="s">
        <v>157</v>
      </c>
      <c r="AU336" s="244" t="s">
        <v>81</v>
      </c>
      <c r="AV336" s="11" t="s">
        <v>79</v>
      </c>
      <c r="AW336" s="11" t="s">
        <v>34</v>
      </c>
      <c r="AX336" s="11" t="s">
        <v>71</v>
      </c>
      <c r="AY336" s="244" t="s">
        <v>148</v>
      </c>
    </row>
    <row r="337" s="11" customFormat="1">
      <c r="B337" s="234"/>
      <c r="C337" s="235"/>
      <c r="D337" s="236" t="s">
        <v>157</v>
      </c>
      <c r="E337" s="237" t="s">
        <v>21</v>
      </c>
      <c r="F337" s="238" t="s">
        <v>667</v>
      </c>
      <c r="G337" s="235"/>
      <c r="H337" s="237" t="s">
        <v>21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AT337" s="244" t="s">
        <v>157</v>
      </c>
      <c r="AU337" s="244" t="s">
        <v>81</v>
      </c>
      <c r="AV337" s="11" t="s">
        <v>79</v>
      </c>
      <c r="AW337" s="11" t="s">
        <v>34</v>
      </c>
      <c r="AX337" s="11" t="s">
        <v>71</v>
      </c>
      <c r="AY337" s="244" t="s">
        <v>148</v>
      </c>
    </row>
    <row r="338" s="11" customFormat="1">
      <c r="B338" s="234"/>
      <c r="C338" s="235"/>
      <c r="D338" s="236" t="s">
        <v>157</v>
      </c>
      <c r="E338" s="237" t="s">
        <v>21</v>
      </c>
      <c r="F338" s="238" t="s">
        <v>668</v>
      </c>
      <c r="G338" s="235"/>
      <c r="H338" s="237" t="s">
        <v>21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AT338" s="244" t="s">
        <v>157</v>
      </c>
      <c r="AU338" s="244" t="s">
        <v>81</v>
      </c>
      <c r="AV338" s="11" t="s">
        <v>79</v>
      </c>
      <c r="AW338" s="11" t="s">
        <v>34</v>
      </c>
      <c r="AX338" s="11" t="s">
        <v>71</v>
      </c>
      <c r="AY338" s="244" t="s">
        <v>148</v>
      </c>
    </row>
    <row r="339" s="11" customFormat="1">
      <c r="B339" s="234"/>
      <c r="C339" s="235"/>
      <c r="D339" s="236" t="s">
        <v>157</v>
      </c>
      <c r="E339" s="237" t="s">
        <v>21</v>
      </c>
      <c r="F339" s="238" t="s">
        <v>669</v>
      </c>
      <c r="G339" s="235"/>
      <c r="H339" s="237" t="s">
        <v>21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AT339" s="244" t="s">
        <v>157</v>
      </c>
      <c r="AU339" s="244" t="s">
        <v>81</v>
      </c>
      <c r="AV339" s="11" t="s">
        <v>79</v>
      </c>
      <c r="AW339" s="11" t="s">
        <v>34</v>
      </c>
      <c r="AX339" s="11" t="s">
        <v>71</v>
      </c>
      <c r="AY339" s="244" t="s">
        <v>148</v>
      </c>
    </row>
    <row r="340" s="13" customFormat="1">
      <c r="B340" s="256"/>
      <c r="C340" s="257"/>
      <c r="D340" s="236" t="s">
        <v>157</v>
      </c>
      <c r="E340" s="258" t="s">
        <v>21</v>
      </c>
      <c r="F340" s="259" t="s">
        <v>173</v>
      </c>
      <c r="G340" s="257"/>
      <c r="H340" s="260">
        <v>1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AT340" s="266" t="s">
        <v>157</v>
      </c>
      <c r="AU340" s="266" t="s">
        <v>81</v>
      </c>
      <c r="AV340" s="13" t="s">
        <v>155</v>
      </c>
      <c r="AW340" s="13" t="s">
        <v>34</v>
      </c>
      <c r="AX340" s="13" t="s">
        <v>79</v>
      </c>
      <c r="AY340" s="266" t="s">
        <v>148</v>
      </c>
    </row>
    <row r="341" s="10" customFormat="1" ht="29.88" customHeight="1">
      <c r="B341" s="206"/>
      <c r="C341" s="207"/>
      <c r="D341" s="208" t="s">
        <v>70</v>
      </c>
      <c r="E341" s="220" t="s">
        <v>670</v>
      </c>
      <c r="F341" s="220" t="s">
        <v>671</v>
      </c>
      <c r="G341" s="207"/>
      <c r="H341" s="207"/>
      <c r="I341" s="210"/>
      <c r="J341" s="221">
        <f>BK341</f>
        <v>0</v>
      </c>
      <c r="K341" s="207"/>
      <c r="L341" s="212"/>
      <c r="M341" s="213"/>
      <c r="N341" s="214"/>
      <c r="O341" s="214"/>
      <c r="P341" s="215">
        <f>SUM(P342:P345)</f>
        <v>0</v>
      </c>
      <c r="Q341" s="214"/>
      <c r="R341" s="215">
        <f>SUM(R342:R345)</f>
        <v>0</v>
      </c>
      <c r="S341" s="214"/>
      <c r="T341" s="216">
        <f>SUM(T342:T345)</f>
        <v>0</v>
      </c>
      <c r="AR341" s="217" t="s">
        <v>181</v>
      </c>
      <c r="AT341" s="218" t="s">
        <v>70</v>
      </c>
      <c r="AU341" s="218" t="s">
        <v>79</v>
      </c>
      <c r="AY341" s="217" t="s">
        <v>148</v>
      </c>
      <c r="BK341" s="219">
        <f>SUM(BK342:BK345)</f>
        <v>0</v>
      </c>
    </row>
    <row r="342" s="1" customFormat="1" ht="16.5" customHeight="1">
      <c r="B342" s="46"/>
      <c r="C342" s="222" t="s">
        <v>1027</v>
      </c>
      <c r="D342" s="222" t="s">
        <v>151</v>
      </c>
      <c r="E342" s="223" t="s">
        <v>673</v>
      </c>
      <c r="F342" s="224" t="s">
        <v>671</v>
      </c>
      <c r="G342" s="225" t="s">
        <v>634</v>
      </c>
      <c r="H342" s="226">
        <v>1</v>
      </c>
      <c r="I342" s="227"/>
      <c r="J342" s="228">
        <f>ROUND(I342*H342,2)</f>
        <v>0</v>
      </c>
      <c r="K342" s="224" t="s">
        <v>154</v>
      </c>
      <c r="L342" s="72"/>
      <c r="M342" s="229" t="s">
        <v>21</v>
      </c>
      <c r="N342" s="230" t="s">
        <v>42</v>
      </c>
      <c r="O342" s="47"/>
      <c r="P342" s="231">
        <f>O342*H342</f>
        <v>0</v>
      </c>
      <c r="Q342" s="231">
        <v>0</v>
      </c>
      <c r="R342" s="231">
        <f>Q342*H342</f>
        <v>0</v>
      </c>
      <c r="S342" s="231">
        <v>0</v>
      </c>
      <c r="T342" s="232">
        <f>S342*H342</f>
        <v>0</v>
      </c>
      <c r="AR342" s="24" t="s">
        <v>635</v>
      </c>
      <c r="AT342" s="24" t="s">
        <v>151</v>
      </c>
      <c r="AU342" s="24" t="s">
        <v>81</v>
      </c>
      <c r="AY342" s="24" t="s">
        <v>148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24" t="s">
        <v>79</v>
      </c>
      <c r="BK342" s="233">
        <f>ROUND(I342*H342,2)</f>
        <v>0</v>
      </c>
      <c r="BL342" s="24" t="s">
        <v>635</v>
      </c>
      <c r="BM342" s="24" t="s">
        <v>1028</v>
      </c>
    </row>
    <row r="343" s="11" customFormat="1">
      <c r="B343" s="234"/>
      <c r="C343" s="235"/>
      <c r="D343" s="236" t="s">
        <v>157</v>
      </c>
      <c r="E343" s="237" t="s">
        <v>21</v>
      </c>
      <c r="F343" s="238" t="s">
        <v>675</v>
      </c>
      <c r="G343" s="235"/>
      <c r="H343" s="237" t="s">
        <v>21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AT343" s="244" t="s">
        <v>157</v>
      </c>
      <c r="AU343" s="244" t="s">
        <v>81</v>
      </c>
      <c r="AV343" s="11" t="s">
        <v>79</v>
      </c>
      <c r="AW343" s="11" t="s">
        <v>34</v>
      </c>
      <c r="AX343" s="11" t="s">
        <v>71</v>
      </c>
      <c r="AY343" s="244" t="s">
        <v>148</v>
      </c>
    </row>
    <row r="344" s="11" customFormat="1">
      <c r="B344" s="234"/>
      <c r="C344" s="235"/>
      <c r="D344" s="236" t="s">
        <v>157</v>
      </c>
      <c r="E344" s="237" t="s">
        <v>21</v>
      </c>
      <c r="F344" s="238" t="s">
        <v>676</v>
      </c>
      <c r="G344" s="235"/>
      <c r="H344" s="237" t="s">
        <v>21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AT344" s="244" t="s">
        <v>157</v>
      </c>
      <c r="AU344" s="244" t="s">
        <v>81</v>
      </c>
      <c r="AV344" s="11" t="s">
        <v>79</v>
      </c>
      <c r="AW344" s="11" t="s">
        <v>34</v>
      </c>
      <c r="AX344" s="11" t="s">
        <v>71</v>
      </c>
      <c r="AY344" s="244" t="s">
        <v>148</v>
      </c>
    </row>
    <row r="345" s="12" customFormat="1">
      <c r="B345" s="245"/>
      <c r="C345" s="246"/>
      <c r="D345" s="236" t="s">
        <v>157</v>
      </c>
      <c r="E345" s="247" t="s">
        <v>21</v>
      </c>
      <c r="F345" s="248" t="s">
        <v>79</v>
      </c>
      <c r="G345" s="246"/>
      <c r="H345" s="249">
        <v>1</v>
      </c>
      <c r="I345" s="250"/>
      <c r="J345" s="246"/>
      <c r="K345" s="246"/>
      <c r="L345" s="251"/>
      <c r="M345" s="279"/>
      <c r="N345" s="280"/>
      <c r="O345" s="280"/>
      <c r="P345" s="280"/>
      <c r="Q345" s="280"/>
      <c r="R345" s="280"/>
      <c r="S345" s="280"/>
      <c r="T345" s="281"/>
      <c r="AT345" s="255" t="s">
        <v>157</v>
      </c>
      <c r="AU345" s="255" t="s">
        <v>81</v>
      </c>
      <c r="AV345" s="12" t="s">
        <v>81</v>
      </c>
      <c r="AW345" s="12" t="s">
        <v>34</v>
      </c>
      <c r="AX345" s="12" t="s">
        <v>79</v>
      </c>
      <c r="AY345" s="255" t="s">
        <v>148</v>
      </c>
    </row>
    <row r="346" s="1" customFormat="1" ht="6.96" customHeight="1">
      <c r="B346" s="67"/>
      <c r="C346" s="68"/>
      <c r="D346" s="68"/>
      <c r="E346" s="68"/>
      <c r="F346" s="68"/>
      <c r="G346" s="68"/>
      <c r="H346" s="68"/>
      <c r="I346" s="167"/>
      <c r="J346" s="68"/>
      <c r="K346" s="68"/>
      <c r="L346" s="72"/>
    </row>
  </sheetData>
  <sheetProtection sheet="1" autoFilter="0" formatColumns="0" formatRows="0" objects="1" scenarios="1" spinCount="100000" saltValue="EYH+yi7/oU8469E44isGRSBLEE10n/BGYoPlAx7VebN2xITZts3QeddpuC+wpaqXGZNkhudieMoujhXBevQWuw==" hashValue="/bNT03/JZ0NFgkwwdzqFgE4ZfXik+nXFjPosp3DcV2fV+MMuavzr7B/HHetPhJgESmZYMWXTfLGDHgFfIVy9IA==" algorithmName="SHA-512" password="CC35"/>
  <autoFilter ref="C98:K345"/>
  <mergeCells count="10">
    <mergeCell ref="E7:H7"/>
    <mergeCell ref="E9:H9"/>
    <mergeCell ref="E24:H24"/>
    <mergeCell ref="E45:H45"/>
    <mergeCell ref="E47:H47"/>
    <mergeCell ref="J51:J52"/>
    <mergeCell ref="E89:H89"/>
    <mergeCell ref="E91:H91"/>
    <mergeCell ref="G1:H1"/>
    <mergeCell ref="L2:V2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91</v>
      </c>
      <c r="G1" s="139" t="s">
        <v>92</v>
      </c>
      <c r="H1" s="139"/>
      <c r="I1" s="140"/>
      <c r="J1" s="139" t="s">
        <v>93</v>
      </c>
      <c r="K1" s="138" t="s">
        <v>94</v>
      </c>
      <c r="L1" s="139" t="s">
        <v>95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  <c r="AZ2" s="141" t="s">
        <v>677</v>
      </c>
      <c r="BA2" s="141" t="s">
        <v>678</v>
      </c>
      <c r="BB2" s="141" t="s">
        <v>98</v>
      </c>
      <c r="BC2" s="141" t="s">
        <v>679</v>
      </c>
      <c r="BD2" s="141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81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ZŠ Dr.Peška 768, Chrudim - Rekonstrukce objektu tělocvičny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1029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7" t="s">
        <v>25</v>
      </c>
      <c r="J12" s="148" t="str">
        <f>'Rekapitulace stavby'!AN8</f>
        <v>20. 12. 2017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7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7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7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7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>Ing. Josef Dvořák</v>
      </c>
      <c r="F21" s="47"/>
      <c r="G21" s="47"/>
      <c r="H21" s="47"/>
      <c r="I21" s="147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5"/>
      <c r="J23" s="47"/>
      <c r="K23" s="51"/>
    </row>
    <row r="24" s="6" customFormat="1" ht="42.75" customHeight="1">
      <c r="B24" s="149"/>
      <c r="C24" s="150"/>
      <c r="D24" s="150"/>
      <c r="E24" s="44" t="s">
        <v>106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37</v>
      </c>
      <c r="E27" s="47"/>
      <c r="F27" s="47"/>
      <c r="G27" s="47"/>
      <c r="H27" s="47"/>
      <c r="I27" s="145"/>
      <c r="J27" s="156">
        <f>ROUND(J98,2)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7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8">
        <f>ROUND(SUM(BE98:BE292), 2)</f>
        <v>0</v>
      </c>
      <c r="G30" s="47"/>
      <c r="H30" s="47"/>
      <c r="I30" s="159">
        <v>0.20999999999999999</v>
      </c>
      <c r="J30" s="158">
        <f>ROUND(ROUND((SUM(BE98:BE292)),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8">
        <f>ROUND(SUM(BF98:BF292), 2)</f>
        <v>0</v>
      </c>
      <c r="G31" s="47"/>
      <c r="H31" s="47"/>
      <c r="I31" s="159">
        <v>0.14999999999999999</v>
      </c>
      <c r="J31" s="158">
        <f>ROUND(ROUND((SUM(BF98:BF292)),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8">
        <f>ROUND(SUM(BG98:BG292),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8">
        <f>ROUND(SUM(BH98:BH292),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8">
        <f>ROUND(SUM(BI98:BI292),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47</v>
      </c>
      <c r="E36" s="98"/>
      <c r="F36" s="98"/>
      <c r="G36" s="162" t="s">
        <v>48</v>
      </c>
      <c r="H36" s="163" t="s">
        <v>49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107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ZŠ Dr.Peška 768, Chrudim - Rekonstrukce objektu tělocvičny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03 - Nová vzduchotechnika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7" t="s">
        <v>25</v>
      </c>
      <c r="J49" s="148" t="str">
        <f>IF(J12="","",J12)</f>
        <v>20. 12. 2017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7" t="s">
        <v>32</v>
      </c>
      <c r="J51" s="44" t="str">
        <f>E21</f>
        <v>Ing. Josef Dvořák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108</v>
      </c>
      <c r="D54" s="160"/>
      <c r="E54" s="160"/>
      <c r="F54" s="160"/>
      <c r="G54" s="160"/>
      <c r="H54" s="160"/>
      <c r="I54" s="174"/>
      <c r="J54" s="175" t="s">
        <v>109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110</v>
      </c>
      <c r="D56" s="47"/>
      <c r="E56" s="47"/>
      <c r="F56" s="47"/>
      <c r="G56" s="47"/>
      <c r="H56" s="47"/>
      <c r="I56" s="145"/>
      <c r="J56" s="156">
        <f>J98</f>
        <v>0</v>
      </c>
      <c r="K56" s="51"/>
      <c r="AU56" s="24" t="s">
        <v>111</v>
      </c>
    </row>
    <row r="57" s="7" customFormat="1" ht="24.96" customHeight="1">
      <c r="B57" s="178"/>
      <c r="C57" s="179"/>
      <c r="D57" s="180" t="s">
        <v>112</v>
      </c>
      <c r="E57" s="181"/>
      <c r="F57" s="181"/>
      <c r="G57" s="181"/>
      <c r="H57" s="181"/>
      <c r="I57" s="182"/>
      <c r="J57" s="183">
        <f>J99</f>
        <v>0</v>
      </c>
      <c r="K57" s="184"/>
    </row>
    <row r="58" s="8" customFormat="1" ht="19.92" customHeight="1">
      <c r="B58" s="185"/>
      <c r="C58" s="186"/>
      <c r="D58" s="187" t="s">
        <v>687</v>
      </c>
      <c r="E58" s="188"/>
      <c r="F58" s="188"/>
      <c r="G58" s="188"/>
      <c r="H58" s="188"/>
      <c r="I58" s="189"/>
      <c r="J58" s="190">
        <f>J100</f>
        <v>0</v>
      </c>
      <c r="K58" s="191"/>
    </row>
    <row r="59" s="8" customFormat="1" ht="19.92" customHeight="1">
      <c r="B59" s="185"/>
      <c r="C59" s="186"/>
      <c r="D59" s="187" t="s">
        <v>688</v>
      </c>
      <c r="E59" s="188"/>
      <c r="F59" s="188"/>
      <c r="G59" s="188"/>
      <c r="H59" s="188"/>
      <c r="I59" s="189"/>
      <c r="J59" s="190">
        <f>J104</f>
        <v>0</v>
      </c>
      <c r="K59" s="191"/>
    </row>
    <row r="60" s="8" customFormat="1" ht="19.92" customHeight="1">
      <c r="B60" s="185"/>
      <c r="C60" s="186"/>
      <c r="D60" s="187" t="s">
        <v>115</v>
      </c>
      <c r="E60" s="188"/>
      <c r="F60" s="188"/>
      <c r="G60" s="188"/>
      <c r="H60" s="188"/>
      <c r="I60" s="189"/>
      <c r="J60" s="190">
        <f>J116</f>
        <v>0</v>
      </c>
      <c r="K60" s="191"/>
    </row>
    <row r="61" s="8" customFormat="1" ht="19.92" customHeight="1">
      <c r="B61" s="185"/>
      <c r="C61" s="186"/>
      <c r="D61" s="187" t="s">
        <v>689</v>
      </c>
      <c r="E61" s="188"/>
      <c r="F61" s="188"/>
      <c r="G61" s="188"/>
      <c r="H61" s="188"/>
      <c r="I61" s="189"/>
      <c r="J61" s="190">
        <f>J121</f>
        <v>0</v>
      </c>
      <c r="K61" s="191"/>
    </row>
    <row r="62" s="8" customFormat="1" ht="19.92" customHeight="1">
      <c r="B62" s="185"/>
      <c r="C62" s="186"/>
      <c r="D62" s="187" t="s">
        <v>116</v>
      </c>
      <c r="E62" s="188"/>
      <c r="F62" s="188"/>
      <c r="G62" s="188"/>
      <c r="H62" s="188"/>
      <c r="I62" s="189"/>
      <c r="J62" s="190">
        <f>J127</f>
        <v>0</v>
      </c>
      <c r="K62" s="191"/>
    </row>
    <row r="63" s="8" customFormat="1" ht="19.92" customHeight="1">
      <c r="B63" s="185"/>
      <c r="C63" s="186"/>
      <c r="D63" s="187" t="s">
        <v>117</v>
      </c>
      <c r="E63" s="188"/>
      <c r="F63" s="188"/>
      <c r="G63" s="188"/>
      <c r="H63" s="188"/>
      <c r="I63" s="189"/>
      <c r="J63" s="190">
        <f>J154</f>
        <v>0</v>
      </c>
      <c r="K63" s="191"/>
    </row>
    <row r="64" s="8" customFormat="1" ht="19.92" customHeight="1">
      <c r="B64" s="185"/>
      <c r="C64" s="186"/>
      <c r="D64" s="187" t="s">
        <v>118</v>
      </c>
      <c r="E64" s="188"/>
      <c r="F64" s="188"/>
      <c r="G64" s="188"/>
      <c r="H64" s="188"/>
      <c r="I64" s="189"/>
      <c r="J64" s="190">
        <f>J168</f>
        <v>0</v>
      </c>
      <c r="K64" s="191"/>
    </row>
    <row r="65" s="7" customFormat="1" ht="24.96" customHeight="1">
      <c r="B65" s="178"/>
      <c r="C65" s="179"/>
      <c r="D65" s="180" t="s">
        <v>119</v>
      </c>
      <c r="E65" s="181"/>
      <c r="F65" s="181"/>
      <c r="G65" s="181"/>
      <c r="H65" s="181"/>
      <c r="I65" s="182"/>
      <c r="J65" s="183">
        <f>J171</f>
        <v>0</v>
      </c>
      <c r="K65" s="184"/>
    </row>
    <row r="66" s="8" customFormat="1" ht="19.92" customHeight="1">
      <c r="B66" s="185"/>
      <c r="C66" s="186"/>
      <c r="D66" s="187" t="s">
        <v>1030</v>
      </c>
      <c r="E66" s="188"/>
      <c r="F66" s="188"/>
      <c r="G66" s="188"/>
      <c r="H66" s="188"/>
      <c r="I66" s="189"/>
      <c r="J66" s="190">
        <f>J172</f>
        <v>0</v>
      </c>
      <c r="K66" s="191"/>
    </row>
    <row r="67" s="8" customFormat="1" ht="19.92" customHeight="1">
      <c r="B67" s="185"/>
      <c r="C67" s="186"/>
      <c r="D67" s="187" t="s">
        <v>1031</v>
      </c>
      <c r="E67" s="188"/>
      <c r="F67" s="188"/>
      <c r="G67" s="188"/>
      <c r="H67" s="188"/>
      <c r="I67" s="189"/>
      <c r="J67" s="190">
        <f>J183</f>
        <v>0</v>
      </c>
      <c r="K67" s="191"/>
    </row>
    <row r="68" s="8" customFormat="1" ht="19.92" customHeight="1">
      <c r="B68" s="185"/>
      <c r="C68" s="186"/>
      <c r="D68" s="187" t="s">
        <v>122</v>
      </c>
      <c r="E68" s="188"/>
      <c r="F68" s="188"/>
      <c r="G68" s="188"/>
      <c r="H68" s="188"/>
      <c r="I68" s="189"/>
      <c r="J68" s="190">
        <f>J194</f>
        <v>0</v>
      </c>
      <c r="K68" s="191"/>
    </row>
    <row r="69" s="8" customFormat="1" ht="19.92" customHeight="1">
      <c r="B69" s="185"/>
      <c r="C69" s="186"/>
      <c r="D69" s="187" t="s">
        <v>1032</v>
      </c>
      <c r="E69" s="188"/>
      <c r="F69" s="188"/>
      <c r="G69" s="188"/>
      <c r="H69" s="188"/>
      <c r="I69" s="189"/>
      <c r="J69" s="190">
        <f>J197</f>
        <v>0</v>
      </c>
      <c r="K69" s="191"/>
    </row>
    <row r="70" s="8" customFormat="1" ht="19.92" customHeight="1">
      <c r="B70" s="185"/>
      <c r="C70" s="186"/>
      <c r="D70" s="187" t="s">
        <v>1033</v>
      </c>
      <c r="E70" s="188"/>
      <c r="F70" s="188"/>
      <c r="G70" s="188"/>
      <c r="H70" s="188"/>
      <c r="I70" s="189"/>
      <c r="J70" s="190">
        <f>J199</f>
        <v>0</v>
      </c>
      <c r="K70" s="191"/>
    </row>
    <row r="71" s="8" customFormat="1" ht="19.92" customHeight="1">
      <c r="B71" s="185"/>
      <c r="C71" s="186"/>
      <c r="D71" s="187" t="s">
        <v>690</v>
      </c>
      <c r="E71" s="188"/>
      <c r="F71" s="188"/>
      <c r="G71" s="188"/>
      <c r="H71" s="188"/>
      <c r="I71" s="189"/>
      <c r="J71" s="190">
        <f>J213</f>
        <v>0</v>
      </c>
      <c r="K71" s="191"/>
    </row>
    <row r="72" s="8" customFormat="1" ht="19.92" customHeight="1">
      <c r="B72" s="185"/>
      <c r="C72" s="186"/>
      <c r="D72" s="187" t="s">
        <v>126</v>
      </c>
      <c r="E72" s="188"/>
      <c r="F72" s="188"/>
      <c r="G72" s="188"/>
      <c r="H72" s="188"/>
      <c r="I72" s="189"/>
      <c r="J72" s="190">
        <f>J238</f>
        <v>0</v>
      </c>
      <c r="K72" s="191"/>
    </row>
    <row r="73" s="8" customFormat="1" ht="19.92" customHeight="1">
      <c r="B73" s="185"/>
      <c r="C73" s="186"/>
      <c r="D73" s="187" t="s">
        <v>692</v>
      </c>
      <c r="E73" s="188"/>
      <c r="F73" s="188"/>
      <c r="G73" s="188"/>
      <c r="H73" s="188"/>
      <c r="I73" s="189"/>
      <c r="J73" s="190">
        <f>J248</f>
        <v>0</v>
      </c>
      <c r="K73" s="191"/>
    </row>
    <row r="74" s="7" customFormat="1" ht="24.96" customHeight="1">
      <c r="B74" s="178"/>
      <c r="C74" s="179"/>
      <c r="D74" s="180" t="s">
        <v>127</v>
      </c>
      <c r="E74" s="181"/>
      <c r="F74" s="181"/>
      <c r="G74" s="181"/>
      <c r="H74" s="181"/>
      <c r="I74" s="182"/>
      <c r="J74" s="183">
        <f>J270</f>
        <v>0</v>
      </c>
      <c r="K74" s="184"/>
    </row>
    <row r="75" s="8" customFormat="1" ht="19.92" customHeight="1">
      <c r="B75" s="185"/>
      <c r="C75" s="186"/>
      <c r="D75" s="187" t="s">
        <v>128</v>
      </c>
      <c r="E75" s="188"/>
      <c r="F75" s="188"/>
      <c r="G75" s="188"/>
      <c r="H75" s="188"/>
      <c r="I75" s="189"/>
      <c r="J75" s="190">
        <f>J271</f>
        <v>0</v>
      </c>
      <c r="K75" s="191"/>
    </row>
    <row r="76" s="8" customFormat="1" ht="19.92" customHeight="1">
      <c r="B76" s="185"/>
      <c r="C76" s="186"/>
      <c r="D76" s="187" t="s">
        <v>129</v>
      </c>
      <c r="E76" s="188"/>
      <c r="F76" s="188"/>
      <c r="G76" s="188"/>
      <c r="H76" s="188"/>
      <c r="I76" s="189"/>
      <c r="J76" s="190">
        <f>J275</f>
        <v>0</v>
      </c>
      <c r="K76" s="191"/>
    </row>
    <row r="77" s="8" customFormat="1" ht="19.92" customHeight="1">
      <c r="B77" s="185"/>
      <c r="C77" s="186"/>
      <c r="D77" s="187" t="s">
        <v>130</v>
      </c>
      <c r="E77" s="188"/>
      <c r="F77" s="188"/>
      <c r="G77" s="188"/>
      <c r="H77" s="188"/>
      <c r="I77" s="189"/>
      <c r="J77" s="190">
        <f>J282</f>
        <v>0</v>
      </c>
      <c r="K77" s="191"/>
    </row>
    <row r="78" s="8" customFormat="1" ht="19.92" customHeight="1">
      <c r="B78" s="185"/>
      <c r="C78" s="186"/>
      <c r="D78" s="187" t="s">
        <v>131</v>
      </c>
      <c r="E78" s="188"/>
      <c r="F78" s="188"/>
      <c r="G78" s="188"/>
      <c r="H78" s="188"/>
      <c r="I78" s="189"/>
      <c r="J78" s="190">
        <f>J286</f>
        <v>0</v>
      </c>
      <c r="K78" s="191"/>
    </row>
    <row r="79" s="1" customFormat="1" ht="21.84" customHeight="1">
      <c r="B79" s="46"/>
      <c r="C79" s="47"/>
      <c r="D79" s="47"/>
      <c r="E79" s="47"/>
      <c r="F79" s="47"/>
      <c r="G79" s="47"/>
      <c r="H79" s="47"/>
      <c r="I79" s="145"/>
      <c r="J79" s="47"/>
      <c r="K79" s="51"/>
    </row>
    <row r="80" s="1" customFormat="1" ht="6.96" customHeight="1">
      <c r="B80" s="67"/>
      <c r="C80" s="68"/>
      <c r="D80" s="68"/>
      <c r="E80" s="68"/>
      <c r="F80" s="68"/>
      <c r="G80" s="68"/>
      <c r="H80" s="68"/>
      <c r="I80" s="167"/>
      <c r="J80" s="68"/>
      <c r="K80" s="69"/>
    </row>
    <row r="84" s="1" customFormat="1" ht="6.96" customHeight="1">
      <c r="B84" s="70"/>
      <c r="C84" s="71"/>
      <c r="D84" s="71"/>
      <c r="E84" s="71"/>
      <c r="F84" s="71"/>
      <c r="G84" s="71"/>
      <c r="H84" s="71"/>
      <c r="I84" s="170"/>
      <c r="J84" s="71"/>
      <c r="K84" s="71"/>
      <c r="L84" s="72"/>
    </row>
    <row r="85" s="1" customFormat="1" ht="36.96" customHeight="1">
      <c r="B85" s="46"/>
      <c r="C85" s="73" t="s">
        <v>132</v>
      </c>
      <c r="D85" s="74"/>
      <c r="E85" s="74"/>
      <c r="F85" s="74"/>
      <c r="G85" s="74"/>
      <c r="H85" s="74"/>
      <c r="I85" s="192"/>
      <c r="J85" s="74"/>
      <c r="K85" s="74"/>
      <c r="L85" s="72"/>
    </row>
    <row r="86" s="1" customFormat="1" ht="6.96" customHeight="1">
      <c r="B86" s="46"/>
      <c r="C86" s="74"/>
      <c r="D86" s="74"/>
      <c r="E86" s="74"/>
      <c r="F86" s="74"/>
      <c r="G86" s="74"/>
      <c r="H86" s="74"/>
      <c r="I86" s="192"/>
      <c r="J86" s="74"/>
      <c r="K86" s="74"/>
      <c r="L86" s="72"/>
    </row>
    <row r="87" s="1" customFormat="1" ht="14.4" customHeight="1">
      <c r="B87" s="46"/>
      <c r="C87" s="76" t="s">
        <v>18</v>
      </c>
      <c r="D87" s="74"/>
      <c r="E87" s="74"/>
      <c r="F87" s="74"/>
      <c r="G87" s="74"/>
      <c r="H87" s="74"/>
      <c r="I87" s="192"/>
      <c r="J87" s="74"/>
      <c r="K87" s="74"/>
      <c r="L87" s="72"/>
    </row>
    <row r="88" s="1" customFormat="1" ht="16.5" customHeight="1">
      <c r="B88" s="46"/>
      <c r="C88" s="74"/>
      <c r="D88" s="74"/>
      <c r="E88" s="193" t="str">
        <f>E7</f>
        <v>ZŠ Dr.Peška 768, Chrudim - Rekonstrukce objektu tělocvičny</v>
      </c>
      <c r="F88" s="76"/>
      <c r="G88" s="76"/>
      <c r="H88" s="76"/>
      <c r="I88" s="192"/>
      <c r="J88" s="74"/>
      <c r="K88" s="74"/>
      <c r="L88" s="72"/>
    </row>
    <row r="89" s="1" customFormat="1" ht="14.4" customHeight="1">
      <c r="B89" s="46"/>
      <c r="C89" s="76" t="s">
        <v>104</v>
      </c>
      <c r="D89" s="74"/>
      <c r="E89" s="74"/>
      <c r="F89" s="74"/>
      <c r="G89" s="74"/>
      <c r="H89" s="74"/>
      <c r="I89" s="192"/>
      <c r="J89" s="74"/>
      <c r="K89" s="74"/>
      <c r="L89" s="72"/>
    </row>
    <row r="90" s="1" customFormat="1" ht="17.25" customHeight="1">
      <c r="B90" s="46"/>
      <c r="C90" s="74"/>
      <c r="D90" s="74"/>
      <c r="E90" s="82" t="str">
        <f>E9</f>
        <v>03 - Nová vzduchotechnika</v>
      </c>
      <c r="F90" s="74"/>
      <c r="G90" s="74"/>
      <c r="H90" s="74"/>
      <c r="I90" s="192"/>
      <c r="J90" s="74"/>
      <c r="K90" s="74"/>
      <c r="L90" s="72"/>
    </row>
    <row r="91" s="1" customFormat="1" ht="6.96" customHeight="1">
      <c r="B91" s="46"/>
      <c r="C91" s="74"/>
      <c r="D91" s="74"/>
      <c r="E91" s="74"/>
      <c r="F91" s="74"/>
      <c r="G91" s="74"/>
      <c r="H91" s="74"/>
      <c r="I91" s="192"/>
      <c r="J91" s="74"/>
      <c r="K91" s="74"/>
      <c r="L91" s="72"/>
    </row>
    <row r="92" s="1" customFormat="1" ht="18" customHeight="1">
      <c r="B92" s="46"/>
      <c r="C92" s="76" t="s">
        <v>23</v>
      </c>
      <c r="D92" s="74"/>
      <c r="E92" s="74"/>
      <c r="F92" s="194" t="str">
        <f>F12</f>
        <v xml:space="preserve"> </v>
      </c>
      <c r="G92" s="74"/>
      <c r="H92" s="74"/>
      <c r="I92" s="195" t="s">
        <v>25</v>
      </c>
      <c r="J92" s="85" t="str">
        <f>IF(J12="","",J12)</f>
        <v>20. 12. 2017</v>
      </c>
      <c r="K92" s="74"/>
      <c r="L92" s="72"/>
    </row>
    <row r="93" s="1" customFormat="1" ht="6.96" customHeight="1">
      <c r="B93" s="46"/>
      <c r="C93" s="74"/>
      <c r="D93" s="74"/>
      <c r="E93" s="74"/>
      <c r="F93" s="74"/>
      <c r="G93" s="74"/>
      <c r="H93" s="74"/>
      <c r="I93" s="192"/>
      <c r="J93" s="74"/>
      <c r="K93" s="74"/>
      <c r="L93" s="72"/>
    </row>
    <row r="94" s="1" customFormat="1">
      <c r="B94" s="46"/>
      <c r="C94" s="76" t="s">
        <v>27</v>
      </c>
      <c r="D94" s="74"/>
      <c r="E94" s="74"/>
      <c r="F94" s="194" t="str">
        <f>E15</f>
        <v xml:space="preserve"> </v>
      </c>
      <c r="G94" s="74"/>
      <c r="H94" s="74"/>
      <c r="I94" s="195" t="s">
        <v>32</v>
      </c>
      <c r="J94" s="194" t="str">
        <f>E21</f>
        <v>Ing. Josef Dvořák</v>
      </c>
      <c r="K94" s="74"/>
      <c r="L94" s="72"/>
    </row>
    <row r="95" s="1" customFormat="1" ht="14.4" customHeight="1">
      <c r="B95" s="46"/>
      <c r="C95" s="76" t="s">
        <v>30</v>
      </c>
      <c r="D95" s="74"/>
      <c r="E95" s="74"/>
      <c r="F95" s="194" t="str">
        <f>IF(E18="","",E18)</f>
        <v/>
      </c>
      <c r="G95" s="74"/>
      <c r="H95" s="74"/>
      <c r="I95" s="192"/>
      <c r="J95" s="74"/>
      <c r="K95" s="74"/>
      <c r="L95" s="72"/>
    </row>
    <row r="96" s="1" customFormat="1" ht="10.32" customHeight="1">
      <c r="B96" s="46"/>
      <c r="C96" s="74"/>
      <c r="D96" s="74"/>
      <c r="E96" s="74"/>
      <c r="F96" s="74"/>
      <c r="G96" s="74"/>
      <c r="H96" s="74"/>
      <c r="I96" s="192"/>
      <c r="J96" s="74"/>
      <c r="K96" s="74"/>
      <c r="L96" s="72"/>
    </row>
    <row r="97" s="9" customFormat="1" ht="29.28" customHeight="1">
      <c r="B97" s="196"/>
      <c r="C97" s="197" t="s">
        <v>133</v>
      </c>
      <c r="D97" s="198" t="s">
        <v>56</v>
      </c>
      <c r="E97" s="198" t="s">
        <v>52</v>
      </c>
      <c r="F97" s="198" t="s">
        <v>134</v>
      </c>
      <c r="G97" s="198" t="s">
        <v>135</v>
      </c>
      <c r="H97" s="198" t="s">
        <v>136</v>
      </c>
      <c r="I97" s="199" t="s">
        <v>137</v>
      </c>
      <c r="J97" s="198" t="s">
        <v>109</v>
      </c>
      <c r="K97" s="200" t="s">
        <v>138</v>
      </c>
      <c r="L97" s="201"/>
      <c r="M97" s="102" t="s">
        <v>139</v>
      </c>
      <c r="N97" s="103" t="s">
        <v>41</v>
      </c>
      <c r="O97" s="103" t="s">
        <v>140</v>
      </c>
      <c r="P97" s="103" t="s">
        <v>141</v>
      </c>
      <c r="Q97" s="103" t="s">
        <v>142</v>
      </c>
      <c r="R97" s="103" t="s">
        <v>143</v>
      </c>
      <c r="S97" s="103" t="s">
        <v>144</v>
      </c>
      <c r="T97" s="104" t="s">
        <v>145</v>
      </c>
    </row>
    <row r="98" s="1" customFormat="1" ht="29.28" customHeight="1">
      <c r="B98" s="46"/>
      <c r="C98" s="108" t="s">
        <v>110</v>
      </c>
      <c r="D98" s="74"/>
      <c r="E98" s="74"/>
      <c r="F98" s="74"/>
      <c r="G98" s="74"/>
      <c r="H98" s="74"/>
      <c r="I98" s="192"/>
      <c r="J98" s="202">
        <f>BK98</f>
        <v>0</v>
      </c>
      <c r="K98" s="74"/>
      <c r="L98" s="72"/>
      <c r="M98" s="105"/>
      <c r="N98" s="106"/>
      <c r="O98" s="106"/>
      <c r="P98" s="203">
        <f>P99+P171+P270</f>
        <v>0</v>
      </c>
      <c r="Q98" s="106"/>
      <c r="R98" s="203">
        <f>R99+R171+R270</f>
        <v>1.4843547000000001</v>
      </c>
      <c r="S98" s="106"/>
      <c r="T98" s="204">
        <f>T99+T171+T270</f>
        <v>2.3762660000000002</v>
      </c>
      <c r="AT98" s="24" t="s">
        <v>70</v>
      </c>
      <c r="AU98" s="24" t="s">
        <v>111</v>
      </c>
      <c r="BK98" s="205">
        <f>BK99+BK171+BK270</f>
        <v>0</v>
      </c>
    </row>
    <row r="99" s="10" customFormat="1" ht="37.44" customHeight="1">
      <c r="B99" s="206"/>
      <c r="C99" s="207"/>
      <c r="D99" s="208" t="s">
        <v>70</v>
      </c>
      <c r="E99" s="209" t="s">
        <v>146</v>
      </c>
      <c r="F99" s="209" t="s">
        <v>147</v>
      </c>
      <c r="G99" s="207"/>
      <c r="H99" s="207"/>
      <c r="I99" s="210"/>
      <c r="J99" s="211">
        <f>BK99</f>
        <v>0</v>
      </c>
      <c r="K99" s="207"/>
      <c r="L99" s="212"/>
      <c r="M99" s="213"/>
      <c r="N99" s="214"/>
      <c r="O99" s="214"/>
      <c r="P99" s="215">
        <f>P100+P104+P116+P121+P127+P154+P168</f>
        <v>0</v>
      </c>
      <c r="Q99" s="214"/>
      <c r="R99" s="215">
        <f>R100+R104+R116+R121+R127+R154+R168</f>
        <v>1.0627715000000002</v>
      </c>
      <c r="S99" s="214"/>
      <c r="T99" s="216">
        <f>T100+T104+T116+T121+T127+T154+T168</f>
        <v>2.3364500000000001</v>
      </c>
      <c r="AR99" s="217" t="s">
        <v>79</v>
      </c>
      <c r="AT99" s="218" t="s">
        <v>70</v>
      </c>
      <c r="AU99" s="218" t="s">
        <v>71</v>
      </c>
      <c r="AY99" s="217" t="s">
        <v>148</v>
      </c>
      <c r="BK99" s="219">
        <f>BK100+BK104+BK116+BK121+BK127+BK154+BK168</f>
        <v>0</v>
      </c>
    </row>
    <row r="100" s="10" customFormat="1" ht="19.92" customHeight="1">
      <c r="B100" s="206"/>
      <c r="C100" s="207"/>
      <c r="D100" s="208" t="s">
        <v>70</v>
      </c>
      <c r="E100" s="220" t="s">
        <v>166</v>
      </c>
      <c r="F100" s="220" t="s">
        <v>694</v>
      </c>
      <c r="G100" s="207"/>
      <c r="H100" s="207"/>
      <c r="I100" s="210"/>
      <c r="J100" s="221">
        <f>BK100</f>
        <v>0</v>
      </c>
      <c r="K100" s="207"/>
      <c r="L100" s="212"/>
      <c r="M100" s="213"/>
      <c r="N100" s="214"/>
      <c r="O100" s="214"/>
      <c r="P100" s="215">
        <f>SUM(P101:P103)</f>
        <v>0</v>
      </c>
      <c r="Q100" s="214"/>
      <c r="R100" s="215">
        <f>SUM(R101:R103)</f>
        <v>0.044406000000000001</v>
      </c>
      <c r="S100" s="214"/>
      <c r="T100" s="216">
        <f>SUM(T101:T103)</f>
        <v>0</v>
      </c>
      <c r="AR100" s="217" t="s">
        <v>79</v>
      </c>
      <c r="AT100" s="218" t="s">
        <v>70</v>
      </c>
      <c r="AU100" s="218" t="s">
        <v>79</v>
      </c>
      <c r="AY100" s="217" t="s">
        <v>148</v>
      </c>
      <c r="BK100" s="219">
        <f>SUM(BK101:BK103)</f>
        <v>0</v>
      </c>
    </row>
    <row r="101" s="1" customFormat="1" ht="25.5" customHeight="1">
      <c r="B101" s="46"/>
      <c r="C101" s="222" t="s">
        <v>79</v>
      </c>
      <c r="D101" s="222" t="s">
        <v>151</v>
      </c>
      <c r="E101" s="223" t="s">
        <v>1034</v>
      </c>
      <c r="F101" s="224" t="s">
        <v>1035</v>
      </c>
      <c r="G101" s="225" t="s">
        <v>98</v>
      </c>
      <c r="H101" s="226">
        <v>0.35999999999999999</v>
      </c>
      <c r="I101" s="227"/>
      <c r="J101" s="228">
        <f>ROUND(I101*H101,2)</f>
        <v>0</v>
      </c>
      <c r="K101" s="224" t="s">
        <v>154</v>
      </c>
      <c r="L101" s="72"/>
      <c r="M101" s="229" t="s">
        <v>21</v>
      </c>
      <c r="N101" s="230" t="s">
        <v>42</v>
      </c>
      <c r="O101" s="47"/>
      <c r="P101" s="231">
        <f>O101*H101</f>
        <v>0</v>
      </c>
      <c r="Q101" s="231">
        <v>0.12335</v>
      </c>
      <c r="R101" s="231">
        <f>Q101*H101</f>
        <v>0.044406000000000001</v>
      </c>
      <c r="S101" s="231">
        <v>0</v>
      </c>
      <c r="T101" s="232">
        <f>S101*H101</f>
        <v>0</v>
      </c>
      <c r="AR101" s="24" t="s">
        <v>155</v>
      </c>
      <c r="AT101" s="24" t="s">
        <v>151</v>
      </c>
      <c r="AU101" s="24" t="s">
        <v>81</v>
      </c>
      <c r="AY101" s="24" t="s">
        <v>148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79</v>
      </c>
      <c r="BK101" s="233">
        <f>ROUND(I101*H101,2)</f>
        <v>0</v>
      </c>
      <c r="BL101" s="24" t="s">
        <v>155</v>
      </c>
      <c r="BM101" s="24" t="s">
        <v>1036</v>
      </c>
    </row>
    <row r="102" s="11" customFormat="1">
      <c r="B102" s="234"/>
      <c r="C102" s="235"/>
      <c r="D102" s="236" t="s">
        <v>157</v>
      </c>
      <c r="E102" s="237" t="s">
        <v>21</v>
      </c>
      <c r="F102" s="238" t="s">
        <v>1037</v>
      </c>
      <c r="G102" s="235"/>
      <c r="H102" s="237" t="s">
        <v>21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AT102" s="244" t="s">
        <v>157</v>
      </c>
      <c r="AU102" s="244" t="s">
        <v>81</v>
      </c>
      <c r="AV102" s="11" t="s">
        <v>79</v>
      </c>
      <c r="AW102" s="11" t="s">
        <v>34</v>
      </c>
      <c r="AX102" s="11" t="s">
        <v>71</v>
      </c>
      <c r="AY102" s="244" t="s">
        <v>148</v>
      </c>
    </row>
    <row r="103" s="12" customFormat="1">
      <c r="B103" s="245"/>
      <c r="C103" s="246"/>
      <c r="D103" s="236" t="s">
        <v>157</v>
      </c>
      <c r="E103" s="247" t="s">
        <v>21</v>
      </c>
      <c r="F103" s="248" t="s">
        <v>1038</v>
      </c>
      <c r="G103" s="246"/>
      <c r="H103" s="249">
        <v>0.35999999999999999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AT103" s="255" t="s">
        <v>157</v>
      </c>
      <c r="AU103" s="255" t="s">
        <v>81</v>
      </c>
      <c r="AV103" s="12" t="s">
        <v>81</v>
      </c>
      <c r="AW103" s="12" t="s">
        <v>34</v>
      </c>
      <c r="AX103" s="12" t="s">
        <v>79</v>
      </c>
      <c r="AY103" s="255" t="s">
        <v>148</v>
      </c>
    </row>
    <row r="104" s="10" customFormat="1" ht="29.88" customHeight="1">
      <c r="B104" s="206"/>
      <c r="C104" s="207"/>
      <c r="D104" s="208" t="s">
        <v>70</v>
      </c>
      <c r="E104" s="220" t="s">
        <v>503</v>
      </c>
      <c r="F104" s="220" t="s">
        <v>705</v>
      </c>
      <c r="G104" s="207"/>
      <c r="H104" s="207"/>
      <c r="I104" s="210"/>
      <c r="J104" s="221">
        <f>BK104</f>
        <v>0</v>
      </c>
      <c r="K104" s="207"/>
      <c r="L104" s="212"/>
      <c r="M104" s="213"/>
      <c r="N104" s="214"/>
      <c r="O104" s="214"/>
      <c r="P104" s="215">
        <f>SUM(P105:P115)</f>
        <v>0</v>
      </c>
      <c r="Q104" s="214"/>
      <c r="R104" s="215">
        <f>SUM(R105:R115)</f>
        <v>1.0088180000000002</v>
      </c>
      <c r="S104" s="214"/>
      <c r="T104" s="216">
        <f>SUM(T105:T115)</f>
        <v>0</v>
      </c>
      <c r="AR104" s="217" t="s">
        <v>79</v>
      </c>
      <c r="AT104" s="218" t="s">
        <v>70</v>
      </c>
      <c r="AU104" s="218" t="s">
        <v>79</v>
      </c>
      <c r="AY104" s="217" t="s">
        <v>148</v>
      </c>
      <c r="BK104" s="219">
        <f>SUM(BK105:BK115)</f>
        <v>0</v>
      </c>
    </row>
    <row r="105" s="1" customFormat="1" ht="25.5" customHeight="1">
      <c r="B105" s="46"/>
      <c r="C105" s="222" t="s">
        <v>81</v>
      </c>
      <c r="D105" s="222" t="s">
        <v>151</v>
      </c>
      <c r="E105" s="223" t="s">
        <v>1039</v>
      </c>
      <c r="F105" s="224" t="s">
        <v>1040</v>
      </c>
      <c r="G105" s="225" t="s">
        <v>218</v>
      </c>
      <c r="H105" s="226">
        <v>1</v>
      </c>
      <c r="I105" s="227"/>
      <c r="J105" s="228">
        <f>ROUND(I105*H105,2)</f>
        <v>0</v>
      </c>
      <c r="K105" s="224" t="s">
        <v>154</v>
      </c>
      <c r="L105" s="72"/>
      <c r="M105" s="229" t="s">
        <v>21</v>
      </c>
      <c r="N105" s="230" t="s">
        <v>42</v>
      </c>
      <c r="O105" s="47"/>
      <c r="P105" s="231">
        <f>O105*H105</f>
        <v>0</v>
      </c>
      <c r="Q105" s="231">
        <v>0.038899999999999997</v>
      </c>
      <c r="R105" s="231">
        <f>Q105*H105</f>
        <v>0.038899999999999997</v>
      </c>
      <c r="S105" s="231">
        <v>0</v>
      </c>
      <c r="T105" s="232">
        <f>S105*H105</f>
        <v>0</v>
      </c>
      <c r="AR105" s="24" t="s">
        <v>155</v>
      </c>
      <c r="AT105" s="24" t="s">
        <v>151</v>
      </c>
      <c r="AU105" s="24" t="s">
        <v>81</v>
      </c>
      <c r="AY105" s="24" t="s">
        <v>148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4" t="s">
        <v>79</v>
      </c>
      <c r="BK105" s="233">
        <f>ROUND(I105*H105,2)</f>
        <v>0</v>
      </c>
      <c r="BL105" s="24" t="s">
        <v>155</v>
      </c>
      <c r="BM105" s="24" t="s">
        <v>1041</v>
      </c>
    </row>
    <row r="106" s="11" customFormat="1">
      <c r="B106" s="234"/>
      <c r="C106" s="235"/>
      <c r="D106" s="236" t="s">
        <v>157</v>
      </c>
      <c r="E106" s="237" t="s">
        <v>21</v>
      </c>
      <c r="F106" s="238" t="s">
        <v>1037</v>
      </c>
      <c r="G106" s="235"/>
      <c r="H106" s="237" t="s">
        <v>21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AT106" s="244" t="s">
        <v>157</v>
      </c>
      <c r="AU106" s="244" t="s">
        <v>81</v>
      </c>
      <c r="AV106" s="11" t="s">
        <v>79</v>
      </c>
      <c r="AW106" s="11" t="s">
        <v>34</v>
      </c>
      <c r="AX106" s="11" t="s">
        <v>71</v>
      </c>
      <c r="AY106" s="244" t="s">
        <v>148</v>
      </c>
    </row>
    <row r="107" s="12" customFormat="1">
      <c r="B107" s="245"/>
      <c r="C107" s="246"/>
      <c r="D107" s="236" t="s">
        <v>157</v>
      </c>
      <c r="E107" s="247" t="s">
        <v>21</v>
      </c>
      <c r="F107" s="248" t="s">
        <v>1042</v>
      </c>
      <c r="G107" s="246"/>
      <c r="H107" s="249">
        <v>1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157</v>
      </c>
      <c r="AU107" s="255" t="s">
        <v>81</v>
      </c>
      <c r="AV107" s="12" t="s">
        <v>81</v>
      </c>
      <c r="AW107" s="12" t="s">
        <v>34</v>
      </c>
      <c r="AX107" s="12" t="s">
        <v>79</v>
      </c>
      <c r="AY107" s="255" t="s">
        <v>148</v>
      </c>
    </row>
    <row r="108" s="1" customFormat="1" ht="25.5" customHeight="1">
      <c r="B108" s="46"/>
      <c r="C108" s="222" t="s">
        <v>166</v>
      </c>
      <c r="D108" s="222" t="s">
        <v>151</v>
      </c>
      <c r="E108" s="223" t="s">
        <v>1043</v>
      </c>
      <c r="F108" s="224" t="s">
        <v>1044</v>
      </c>
      <c r="G108" s="225" t="s">
        <v>218</v>
      </c>
      <c r="H108" s="226">
        <v>6</v>
      </c>
      <c r="I108" s="227"/>
      <c r="J108" s="228">
        <f>ROUND(I108*H108,2)</f>
        <v>0</v>
      </c>
      <c r="K108" s="224" t="s">
        <v>154</v>
      </c>
      <c r="L108" s="72"/>
      <c r="M108" s="229" t="s">
        <v>21</v>
      </c>
      <c r="N108" s="230" t="s">
        <v>42</v>
      </c>
      <c r="O108" s="47"/>
      <c r="P108" s="231">
        <f>O108*H108</f>
        <v>0</v>
      </c>
      <c r="Q108" s="231">
        <v>0.1575</v>
      </c>
      <c r="R108" s="231">
        <f>Q108*H108</f>
        <v>0.94500000000000006</v>
      </c>
      <c r="S108" s="231">
        <v>0</v>
      </c>
      <c r="T108" s="232">
        <f>S108*H108</f>
        <v>0</v>
      </c>
      <c r="AR108" s="24" t="s">
        <v>155</v>
      </c>
      <c r="AT108" s="24" t="s">
        <v>151</v>
      </c>
      <c r="AU108" s="24" t="s">
        <v>81</v>
      </c>
      <c r="AY108" s="24" t="s">
        <v>148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24" t="s">
        <v>79</v>
      </c>
      <c r="BK108" s="233">
        <f>ROUND(I108*H108,2)</f>
        <v>0</v>
      </c>
      <c r="BL108" s="24" t="s">
        <v>155</v>
      </c>
      <c r="BM108" s="24" t="s">
        <v>1045</v>
      </c>
    </row>
    <row r="109" s="11" customFormat="1">
      <c r="B109" s="234"/>
      <c r="C109" s="235"/>
      <c r="D109" s="236" t="s">
        <v>157</v>
      </c>
      <c r="E109" s="237" t="s">
        <v>21</v>
      </c>
      <c r="F109" s="238" t="s">
        <v>1046</v>
      </c>
      <c r="G109" s="235"/>
      <c r="H109" s="237" t="s">
        <v>21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AT109" s="244" t="s">
        <v>157</v>
      </c>
      <c r="AU109" s="244" t="s">
        <v>81</v>
      </c>
      <c r="AV109" s="11" t="s">
        <v>79</v>
      </c>
      <c r="AW109" s="11" t="s">
        <v>34</v>
      </c>
      <c r="AX109" s="11" t="s">
        <v>71</v>
      </c>
      <c r="AY109" s="244" t="s">
        <v>148</v>
      </c>
    </row>
    <row r="110" s="12" customFormat="1">
      <c r="B110" s="245"/>
      <c r="C110" s="246"/>
      <c r="D110" s="236" t="s">
        <v>157</v>
      </c>
      <c r="E110" s="247" t="s">
        <v>21</v>
      </c>
      <c r="F110" s="248" t="s">
        <v>1047</v>
      </c>
      <c r="G110" s="246"/>
      <c r="H110" s="249">
        <v>5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AT110" s="255" t="s">
        <v>157</v>
      </c>
      <c r="AU110" s="255" t="s">
        <v>81</v>
      </c>
      <c r="AV110" s="12" t="s">
        <v>81</v>
      </c>
      <c r="AW110" s="12" t="s">
        <v>34</v>
      </c>
      <c r="AX110" s="12" t="s">
        <v>71</v>
      </c>
      <c r="AY110" s="255" t="s">
        <v>148</v>
      </c>
    </row>
    <row r="111" s="12" customFormat="1">
      <c r="B111" s="245"/>
      <c r="C111" s="246"/>
      <c r="D111" s="236" t="s">
        <v>157</v>
      </c>
      <c r="E111" s="247" t="s">
        <v>21</v>
      </c>
      <c r="F111" s="248" t="s">
        <v>1048</v>
      </c>
      <c r="G111" s="246"/>
      <c r="H111" s="249">
        <v>1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AT111" s="255" t="s">
        <v>157</v>
      </c>
      <c r="AU111" s="255" t="s">
        <v>81</v>
      </c>
      <c r="AV111" s="12" t="s">
        <v>81</v>
      </c>
      <c r="AW111" s="12" t="s">
        <v>34</v>
      </c>
      <c r="AX111" s="12" t="s">
        <v>71</v>
      </c>
      <c r="AY111" s="255" t="s">
        <v>148</v>
      </c>
    </row>
    <row r="112" s="13" customFormat="1">
      <c r="B112" s="256"/>
      <c r="C112" s="257"/>
      <c r="D112" s="236" t="s">
        <v>157</v>
      </c>
      <c r="E112" s="258" t="s">
        <v>21</v>
      </c>
      <c r="F112" s="259" t="s">
        <v>173</v>
      </c>
      <c r="G112" s="257"/>
      <c r="H112" s="260">
        <v>6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AT112" s="266" t="s">
        <v>157</v>
      </c>
      <c r="AU112" s="266" t="s">
        <v>81</v>
      </c>
      <c r="AV112" s="13" t="s">
        <v>155</v>
      </c>
      <c r="AW112" s="13" t="s">
        <v>34</v>
      </c>
      <c r="AX112" s="13" t="s">
        <v>79</v>
      </c>
      <c r="AY112" s="266" t="s">
        <v>148</v>
      </c>
    </row>
    <row r="113" s="1" customFormat="1" ht="16.5" customHeight="1">
      <c r="B113" s="46"/>
      <c r="C113" s="222" t="s">
        <v>155</v>
      </c>
      <c r="D113" s="222" t="s">
        <v>151</v>
      </c>
      <c r="E113" s="223" t="s">
        <v>1049</v>
      </c>
      <c r="F113" s="224" t="s">
        <v>1050</v>
      </c>
      <c r="G113" s="225" t="s">
        <v>98</v>
      </c>
      <c r="H113" s="226">
        <v>0.59999999999999998</v>
      </c>
      <c r="I113" s="227"/>
      <c r="J113" s="228">
        <f>ROUND(I113*H113,2)</f>
        <v>0</v>
      </c>
      <c r="K113" s="224" t="s">
        <v>154</v>
      </c>
      <c r="L113" s="72"/>
      <c r="M113" s="229" t="s">
        <v>21</v>
      </c>
      <c r="N113" s="230" t="s">
        <v>42</v>
      </c>
      <c r="O113" s="47"/>
      <c r="P113" s="231">
        <f>O113*H113</f>
        <v>0</v>
      </c>
      <c r="Q113" s="231">
        <v>0.041529999999999997</v>
      </c>
      <c r="R113" s="231">
        <f>Q113*H113</f>
        <v>0.024917999999999999</v>
      </c>
      <c r="S113" s="231">
        <v>0</v>
      </c>
      <c r="T113" s="232">
        <f>S113*H113</f>
        <v>0</v>
      </c>
      <c r="AR113" s="24" t="s">
        <v>155</v>
      </c>
      <c r="AT113" s="24" t="s">
        <v>151</v>
      </c>
      <c r="AU113" s="24" t="s">
        <v>81</v>
      </c>
      <c r="AY113" s="24" t="s">
        <v>148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4" t="s">
        <v>79</v>
      </c>
      <c r="BK113" s="233">
        <f>ROUND(I113*H113,2)</f>
        <v>0</v>
      </c>
      <c r="BL113" s="24" t="s">
        <v>155</v>
      </c>
      <c r="BM113" s="24" t="s">
        <v>1051</v>
      </c>
    </row>
    <row r="114" s="11" customFormat="1">
      <c r="B114" s="234"/>
      <c r="C114" s="235"/>
      <c r="D114" s="236" t="s">
        <v>157</v>
      </c>
      <c r="E114" s="237" t="s">
        <v>21</v>
      </c>
      <c r="F114" s="238" t="s">
        <v>186</v>
      </c>
      <c r="G114" s="235"/>
      <c r="H114" s="237" t="s">
        <v>21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157</v>
      </c>
      <c r="AU114" s="244" t="s">
        <v>81</v>
      </c>
      <c r="AV114" s="11" t="s">
        <v>79</v>
      </c>
      <c r="AW114" s="11" t="s">
        <v>34</v>
      </c>
      <c r="AX114" s="11" t="s">
        <v>71</v>
      </c>
      <c r="AY114" s="244" t="s">
        <v>148</v>
      </c>
    </row>
    <row r="115" s="12" customFormat="1">
      <c r="B115" s="245"/>
      <c r="C115" s="246"/>
      <c r="D115" s="236" t="s">
        <v>157</v>
      </c>
      <c r="E115" s="247" t="s">
        <v>21</v>
      </c>
      <c r="F115" s="248" t="s">
        <v>1052</v>
      </c>
      <c r="G115" s="246"/>
      <c r="H115" s="249">
        <v>0.59999999999999998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157</v>
      </c>
      <c r="AU115" s="255" t="s">
        <v>81</v>
      </c>
      <c r="AV115" s="12" t="s">
        <v>81</v>
      </c>
      <c r="AW115" s="12" t="s">
        <v>34</v>
      </c>
      <c r="AX115" s="12" t="s">
        <v>79</v>
      </c>
      <c r="AY115" s="255" t="s">
        <v>148</v>
      </c>
    </row>
    <row r="116" s="10" customFormat="1" ht="29.88" customHeight="1">
      <c r="B116" s="206"/>
      <c r="C116" s="207"/>
      <c r="D116" s="208" t="s">
        <v>70</v>
      </c>
      <c r="E116" s="220" t="s">
        <v>192</v>
      </c>
      <c r="F116" s="220" t="s">
        <v>193</v>
      </c>
      <c r="G116" s="207"/>
      <c r="H116" s="207"/>
      <c r="I116" s="210"/>
      <c r="J116" s="221">
        <f>BK116</f>
        <v>0</v>
      </c>
      <c r="K116" s="207"/>
      <c r="L116" s="212"/>
      <c r="M116" s="213"/>
      <c r="N116" s="214"/>
      <c r="O116" s="214"/>
      <c r="P116" s="215">
        <f>SUM(P117:P120)</f>
        <v>0</v>
      </c>
      <c r="Q116" s="214"/>
      <c r="R116" s="215">
        <f>SUM(R117:R120)</f>
        <v>0.0033474999999999998</v>
      </c>
      <c r="S116" s="214"/>
      <c r="T116" s="216">
        <f>SUM(T117:T120)</f>
        <v>0</v>
      </c>
      <c r="AR116" s="217" t="s">
        <v>79</v>
      </c>
      <c r="AT116" s="218" t="s">
        <v>70</v>
      </c>
      <c r="AU116" s="218" t="s">
        <v>79</v>
      </c>
      <c r="AY116" s="217" t="s">
        <v>148</v>
      </c>
      <c r="BK116" s="219">
        <f>SUM(BK117:BK120)</f>
        <v>0</v>
      </c>
    </row>
    <row r="117" s="1" customFormat="1" ht="25.5" customHeight="1">
      <c r="B117" s="46"/>
      <c r="C117" s="222" t="s">
        <v>181</v>
      </c>
      <c r="D117" s="222" t="s">
        <v>151</v>
      </c>
      <c r="E117" s="223" t="s">
        <v>1053</v>
      </c>
      <c r="F117" s="224" t="s">
        <v>1054</v>
      </c>
      <c r="G117" s="225" t="s">
        <v>98</v>
      </c>
      <c r="H117" s="226">
        <v>25.75</v>
      </c>
      <c r="I117" s="227"/>
      <c r="J117" s="228">
        <f>ROUND(I117*H117,2)</f>
        <v>0</v>
      </c>
      <c r="K117" s="224" t="s">
        <v>154</v>
      </c>
      <c r="L117" s="72"/>
      <c r="M117" s="229" t="s">
        <v>21</v>
      </c>
      <c r="N117" s="230" t="s">
        <v>42</v>
      </c>
      <c r="O117" s="47"/>
      <c r="P117" s="231">
        <f>O117*H117</f>
        <v>0</v>
      </c>
      <c r="Q117" s="231">
        <v>0.00012999999999999999</v>
      </c>
      <c r="R117" s="231">
        <f>Q117*H117</f>
        <v>0.0033474999999999998</v>
      </c>
      <c r="S117" s="231">
        <v>0</v>
      </c>
      <c r="T117" s="232">
        <f>S117*H117</f>
        <v>0</v>
      </c>
      <c r="AR117" s="24" t="s">
        <v>155</v>
      </c>
      <c r="AT117" s="24" t="s">
        <v>151</v>
      </c>
      <c r="AU117" s="24" t="s">
        <v>81</v>
      </c>
      <c r="AY117" s="24" t="s">
        <v>148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4" t="s">
        <v>79</v>
      </c>
      <c r="BK117" s="233">
        <f>ROUND(I117*H117,2)</f>
        <v>0</v>
      </c>
      <c r="BL117" s="24" t="s">
        <v>155</v>
      </c>
      <c r="BM117" s="24" t="s">
        <v>1055</v>
      </c>
    </row>
    <row r="118" s="12" customFormat="1">
      <c r="B118" s="245"/>
      <c r="C118" s="246"/>
      <c r="D118" s="236" t="s">
        <v>157</v>
      </c>
      <c r="E118" s="247" t="s">
        <v>21</v>
      </c>
      <c r="F118" s="248" t="s">
        <v>1056</v>
      </c>
      <c r="G118" s="246"/>
      <c r="H118" s="249">
        <v>16.75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157</v>
      </c>
      <c r="AU118" s="255" t="s">
        <v>81</v>
      </c>
      <c r="AV118" s="12" t="s">
        <v>81</v>
      </c>
      <c r="AW118" s="12" t="s">
        <v>34</v>
      </c>
      <c r="AX118" s="12" t="s">
        <v>71</v>
      </c>
      <c r="AY118" s="255" t="s">
        <v>148</v>
      </c>
    </row>
    <row r="119" s="12" customFormat="1">
      <c r="B119" s="245"/>
      <c r="C119" s="246"/>
      <c r="D119" s="236" t="s">
        <v>157</v>
      </c>
      <c r="E119" s="247" t="s">
        <v>21</v>
      </c>
      <c r="F119" s="248" t="s">
        <v>1057</v>
      </c>
      <c r="G119" s="246"/>
      <c r="H119" s="249">
        <v>9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AT119" s="255" t="s">
        <v>157</v>
      </c>
      <c r="AU119" s="255" t="s">
        <v>81</v>
      </c>
      <c r="AV119" s="12" t="s">
        <v>81</v>
      </c>
      <c r="AW119" s="12" t="s">
        <v>34</v>
      </c>
      <c r="AX119" s="12" t="s">
        <v>71</v>
      </c>
      <c r="AY119" s="255" t="s">
        <v>148</v>
      </c>
    </row>
    <row r="120" s="13" customFormat="1">
      <c r="B120" s="256"/>
      <c r="C120" s="257"/>
      <c r="D120" s="236" t="s">
        <v>157</v>
      </c>
      <c r="E120" s="258" t="s">
        <v>21</v>
      </c>
      <c r="F120" s="259" t="s">
        <v>173</v>
      </c>
      <c r="G120" s="257"/>
      <c r="H120" s="260">
        <v>25.75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AT120" s="266" t="s">
        <v>157</v>
      </c>
      <c r="AU120" s="266" t="s">
        <v>81</v>
      </c>
      <c r="AV120" s="13" t="s">
        <v>155</v>
      </c>
      <c r="AW120" s="13" t="s">
        <v>34</v>
      </c>
      <c r="AX120" s="13" t="s">
        <v>79</v>
      </c>
      <c r="AY120" s="266" t="s">
        <v>148</v>
      </c>
    </row>
    <row r="121" s="10" customFormat="1" ht="29.88" customHeight="1">
      <c r="B121" s="206"/>
      <c r="C121" s="207"/>
      <c r="D121" s="208" t="s">
        <v>70</v>
      </c>
      <c r="E121" s="220" t="s">
        <v>782</v>
      </c>
      <c r="F121" s="220" t="s">
        <v>783</v>
      </c>
      <c r="G121" s="207"/>
      <c r="H121" s="207"/>
      <c r="I121" s="210"/>
      <c r="J121" s="221">
        <f>BK121</f>
        <v>0</v>
      </c>
      <c r="K121" s="207"/>
      <c r="L121" s="212"/>
      <c r="M121" s="213"/>
      <c r="N121" s="214"/>
      <c r="O121" s="214"/>
      <c r="P121" s="215">
        <f>SUM(P122:P126)</f>
        <v>0</v>
      </c>
      <c r="Q121" s="214"/>
      <c r="R121" s="215">
        <f>SUM(R122:R126)</f>
        <v>0.00082400000000000008</v>
      </c>
      <c r="S121" s="214"/>
      <c r="T121" s="216">
        <f>SUM(T122:T126)</f>
        <v>0</v>
      </c>
      <c r="AR121" s="217" t="s">
        <v>79</v>
      </c>
      <c r="AT121" s="218" t="s">
        <v>70</v>
      </c>
      <c r="AU121" s="218" t="s">
        <v>79</v>
      </c>
      <c r="AY121" s="217" t="s">
        <v>148</v>
      </c>
      <c r="BK121" s="219">
        <f>SUM(BK122:BK126)</f>
        <v>0</v>
      </c>
    </row>
    <row r="122" s="1" customFormat="1" ht="16.5" customHeight="1">
      <c r="B122" s="46"/>
      <c r="C122" s="222" t="s">
        <v>188</v>
      </c>
      <c r="D122" s="222" t="s">
        <v>151</v>
      </c>
      <c r="E122" s="223" t="s">
        <v>1058</v>
      </c>
      <c r="F122" s="224" t="s">
        <v>1059</v>
      </c>
      <c r="G122" s="225" t="s">
        <v>1060</v>
      </c>
      <c r="H122" s="226">
        <v>49.765999999999998</v>
      </c>
      <c r="I122" s="227"/>
      <c r="J122" s="228">
        <f>ROUND(I122*H122,2)</f>
        <v>0</v>
      </c>
      <c r="K122" s="224" t="s">
        <v>21</v>
      </c>
      <c r="L122" s="72"/>
      <c r="M122" s="229" t="s">
        <v>21</v>
      </c>
      <c r="N122" s="230" t="s">
        <v>42</v>
      </c>
      <c r="O122" s="47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AR122" s="24" t="s">
        <v>155</v>
      </c>
      <c r="AT122" s="24" t="s">
        <v>151</v>
      </c>
      <c r="AU122" s="24" t="s">
        <v>81</v>
      </c>
      <c r="AY122" s="24" t="s">
        <v>148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24" t="s">
        <v>79</v>
      </c>
      <c r="BK122" s="233">
        <f>ROUND(I122*H122,2)</f>
        <v>0</v>
      </c>
      <c r="BL122" s="24" t="s">
        <v>155</v>
      </c>
      <c r="BM122" s="24" t="s">
        <v>1061</v>
      </c>
    </row>
    <row r="123" s="11" customFormat="1">
      <c r="B123" s="234"/>
      <c r="C123" s="235"/>
      <c r="D123" s="236" t="s">
        <v>157</v>
      </c>
      <c r="E123" s="237" t="s">
        <v>21</v>
      </c>
      <c r="F123" s="238" t="s">
        <v>1062</v>
      </c>
      <c r="G123" s="235"/>
      <c r="H123" s="237" t="s">
        <v>21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157</v>
      </c>
      <c r="AU123" s="244" t="s">
        <v>81</v>
      </c>
      <c r="AV123" s="11" t="s">
        <v>79</v>
      </c>
      <c r="AW123" s="11" t="s">
        <v>34</v>
      </c>
      <c r="AX123" s="11" t="s">
        <v>71</v>
      </c>
      <c r="AY123" s="244" t="s">
        <v>148</v>
      </c>
    </row>
    <row r="124" s="12" customFormat="1">
      <c r="B124" s="245"/>
      <c r="C124" s="246"/>
      <c r="D124" s="236" t="s">
        <v>157</v>
      </c>
      <c r="E124" s="247" t="s">
        <v>21</v>
      </c>
      <c r="F124" s="248" t="s">
        <v>1063</v>
      </c>
      <c r="G124" s="246"/>
      <c r="H124" s="249">
        <v>49.765999999999998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157</v>
      </c>
      <c r="AU124" s="255" t="s">
        <v>81</v>
      </c>
      <c r="AV124" s="12" t="s">
        <v>81</v>
      </c>
      <c r="AW124" s="12" t="s">
        <v>34</v>
      </c>
      <c r="AX124" s="12" t="s">
        <v>79</v>
      </c>
      <c r="AY124" s="255" t="s">
        <v>148</v>
      </c>
    </row>
    <row r="125" s="1" customFormat="1" ht="25.5" customHeight="1">
      <c r="B125" s="46"/>
      <c r="C125" s="222" t="s">
        <v>194</v>
      </c>
      <c r="D125" s="222" t="s">
        <v>151</v>
      </c>
      <c r="E125" s="223" t="s">
        <v>1064</v>
      </c>
      <c r="F125" s="224" t="s">
        <v>1065</v>
      </c>
      <c r="G125" s="225" t="s">
        <v>98</v>
      </c>
      <c r="H125" s="226">
        <v>20.600000000000001</v>
      </c>
      <c r="I125" s="227"/>
      <c r="J125" s="228">
        <f>ROUND(I125*H125,2)</f>
        <v>0</v>
      </c>
      <c r="K125" s="224" t="s">
        <v>154</v>
      </c>
      <c r="L125" s="72"/>
      <c r="M125" s="229" t="s">
        <v>21</v>
      </c>
      <c r="N125" s="230" t="s">
        <v>42</v>
      </c>
      <c r="O125" s="47"/>
      <c r="P125" s="231">
        <f>O125*H125</f>
        <v>0</v>
      </c>
      <c r="Q125" s="231">
        <v>4.0000000000000003E-05</v>
      </c>
      <c r="R125" s="231">
        <f>Q125*H125</f>
        <v>0.00082400000000000008</v>
      </c>
      <c r="S125" s="231">
        <v>0</v>
      </c>
      <c r="T125" s="232">
        <f>S125*H125</f>
        <v>0</v>
      </c>
      <c r="AR125" s="24" t="s">
        <v>155</v>
      </c>
      <c r="AT125" s="24" t="s">
        <v>151</v>
      </c>
      <c r="AU125" s="24" t="s">
        <v>81</v>
      </c>
      <c r="AY125" s="24" t="s">
        <v>148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24" t="s">
        <v>79</v>
      </c>
      <c r="BK125" s="233">
        <f>ROUND(I125*H125,2)</f>
        <v>0</v>
      </c>
      <c r="BL125" s="24" t="s">
        <v>155</v>
      </c>
      <c r="BM125" s="24" t="s">
        <v>1066</v>
      </c>
    </row>
    <row r="126" s="12" customFormat="1">
      <c r="B126" s="245"/>
      <c r="C126" s="246"/>
      <c r="D126" s="236" t="s">
        <v>157</v>
      </c>
      <c r="E126" s="247" t="s">
        <v>21</v>
      </c>
      <c r="F126" s="248" t="s">
        <v>1067</v>
      </c>
      <c r="G126" s="246"/>
      <c r="H126" s="249">
        <v>20.600000000000001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AT126" s="255" t="s">
        <v>157</v>
      </c>
      <c r="AU126" s="255" t="s">
        <v>81</v>
      </c>
      <c r="AV126" s="12" t="s">
        <v>81</v>
      </c>
      <c r="AW126" s="12" t="s">
        <v>34</v>
      </c>
      <c r="AX126" s="12" t="s">
        <v>79</v>
      </c>
      <c r="AY126" s="255" t="s">
        <v>148</v>
      </c>
    </row>
    <row r="127" s="10" customFormat="1" ht="29.88" customHeight="1">
      <c r="B127" s="206"/>
      <c r="C127" s="207"/>
      <c r="D127" s="208" t="s">
        <v>70</v>
      </c>
      <c r="E127" s="220" t="s">
        <v>213</v>
      </c>
      <c r="F127" s="220" t="s">
        <v>214</v>
      </c>
      <c r="G127" s="207"/>
      <c r="H127" s="207"/>
      <c r="I127" s="210"/>
      <c r="J127" s="221">
        <f>BK127</f>
        <v>0</v>
      </c>
      <c r="K127" s="207"/>
      <c r="L127" s="212"/>
      <c r="M127" s="213"/>
      <c r="N127" s="214"/>
      <c r="O127" s="214"/>
      <c r="P127" s="215">
        <f>SUM(P128:P153)</f>
        <v>0</v>
      </c>
      <c r="Q127" s="214"/>
      <c r="R127" s="215">
        <f>SUM(R128:R153)</f>
        <v>0.0053760000000000006</v>
      </c>
      <c r="S127" s="214"/>
      <c r="T127" s="216">
        <f>SUM(T128:T153)</f>
        <v>2.3364500000000001</v>
      </c>
      <c r="AR127" s="217" t="s">
        <v>79</v>
      </c>
      <c r="AT127" s="218" t="s">
        <v>70</v>
      </c>
      <c r="AU127" s="218" t="s">
        <v>79</v>
      </c>
      <c r="AY127" s="217" t="s">
        <v>148</v>
      </c>
      <c r="BK127" s="219">
        <f>SUM(BK128:BK153)</f>
        <v>0</v>
      </c>
    </row>
    <row r="128" s="1" customFormat="1" ht="25.5" customHeight="1">
      <c r="B128" s="46"/>
      <c r="C128" s="222" t="s">
        <v>203</v>
      </c>
      <c r="D128" s="222" t="s">
        <v>151</v>
      </c>
      <c r="E128" s="223" t="s">
        <v>1068</v>
      </c>
      <c r="F128" s="224" t="s">
        <v>1069</v>
      </c>
      <c r="G128" s="225" t="s">
        <v>98</v>
      </c>
      <c r="H128" s="226">
        <v>16.75</v>
      </c>
      <c r="I128" s="227"/>
      <c r="J128" s="228">
        <f>ROUND(I128*H128,2)</f>
        <v>0</v>
      </c>
      <c r="K128" s="224" t="s">
        <v>154</v>
      </c>
      <c r="L128" s="72"/>
      <c r="M128" s="229" t="s">
        <v>21</v>
      </c>
      <c r="N128" s="230" t="s">
        <v>42</v>
      </c>
      <c r="O128" s="47"/>
      <c r="P128" s="231">
        <f>O128*H128</f>
        <v>0</v>
      </c>
      <c r="Q128" s="231">
        <v>0</v>
      </c>
      <c r="R128" s="231">
        <f>Q128*H128</f>
        <v>0</v>
      </c>
      <c r="S128" s="231">
        <v>0.040000000000000001</v>
      </c>
      <c r="T128" s="232">
        <f>S128*H128</f>
        <v>0.67000000000000004</v>
      </c>
      <c r="AR128" s="24" t="s">
        <v>155</v>
      </c>
      <c r="AT128" s="24" t="s">
        <v>151</v>
      </c>
      <c r="AU128" s="24" t="s">
        <v>81</v>
      </c>
      <c r="AY128" s="24" t="s">
        <v>148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24" t="s">
        <v>79</v>
      </c>
      <c r="BK128" s="233">
        <f>ROUND(I128*H128,2)</f>
        <v>0</v>
      </c>
      <c r="BL128" s="24" t="s">
        <v>155</v>
      </c>
      <c r="BM128" s="24" t="s">
        <v>1070</v>
      </c>
    </row>
    <row r="129" s="11" customFormat="1">
      <c r="B129" s="234"/>
      <c r="C129" s="235"/>
      <c r="D129" s="236" t="s">
        <v>157</v>
      </c>
      <c r="E129" s="237" t="s">
        <v>21</v>
      </c>
      <c r="F129" s="238" t="s">
        <v>221</v>
      </c>
      <c r="G129" s="235"/>
      <c r="H129" s="237" t="s">
        <v>21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157</v>
      </c>
      <c r="AU129" s="244" t="s">
        <v>81</v>
      </c>
      <c r="AV129" s="11" t="s">
        <v>79</v>
      </c>
      <c r="AW129" s="11" t="s">
        <v>34</v>
      </c>
      <c r="AX129" s="11" t="s">
        <v>71</v>
      </c>
      <c r="AY129" s="244" t="s">
        <v>148</v>
      </c>
    </row>
    <row r="130" s="12" customFormat="1">
      <c r="B130" s="245"/>
      <c r="C130" s="246"/>
      <c r="D130" s="236" t="s">
        <v>157</v>
      </c>
      <c r="E130" s="247" t="s">
        <v>21</v>
      </c>
      <c r="F130" s="248" t="s">
        <v>242</v>
      </c>
      <c r="G130" s="246"/>
      <c r="H130" s="249">
        <v>14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AT130" s="255" t="s">
        <v>157</v>
      </c>
      <c r="AU130" s="255" t="s">
        <v>81</v>
      </c>
      <c r="AV130" s="12" t="s">
        <v>81</v>
      </c>
      <c r="AW130" s="12" t="s">
        <v>34</v>
      </c>
      <c r="AX130" s="12" t="s">
        <v>71</v>
      </c>
      <c r="AY130" s="255" t="s">
        <v>148</v>
      </c>
    </row>
    <row r="131" s="12" customFormat="1">
      <c r="B131" s="245"/>
      <c r="C131" s="246"/>
      <c r="D131" s="236" t="s">
        <v>157</v>
      </c>
      <c r="E131" s="247" t="s">
        <v>21</v>
      </c>
      <c r="F131" s="248" t="s">
        <v>1071</v>
      </c>
      <c r="G131" s="246"/>
      <c r="H131" s="249">
        <v>2.75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157</v>
      </c>
      <c r="AU131" s="255" t="s">
        <v>81</v>
      </c>
      <c r="AV131" s="12" t="s">
        <v>81</v>
      </c>
      <c r="AW131" s="12" t="s">
        <v>34</v>
      </c>
      <c r="AX131" s="12" t="s">
        <v>71</v>
      </c>
      <c r="AY131" s="255" t="s">
        <v>148</v>
      </c>
    </row>
    <row r="132" s="13" customFormat="1">
      <c r="B132" s="256"/>
      <c r="C132" s="257"/>
      <c r="D132" s="236" t="s">
        <v>157</v>
      </c>
      <c r="E132" s="258" t="s">
        <v>21</v>
      </c>
      <c r="F132" s="259" t="s">
        <v>173</v>
      </c>
      <c r="G132" s="257"/>
      <c r="H132" s="260">
        <v>16.75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AT132" s="266" t="s">
        <v>157</v>
      </c>
      <c r="AU132" s="266" t="s">
        <v>81</v>
      </c>
      <c r="AV132" s="13" t="s">
        <v>155</v>
      </c>
      <c r="AW132" s="13" t="s">
        <v>34</v>
      </c>
      <c r="AX132" s="13" t="s">
        <v>79</v>
      </c>
      <c r="AY132" s="266" t="s">
        <v>148</v>
      </c>
    </row>
    <row r="133" s="1" customFormat="1" ht="16.5" customHeight="1">
      <c r="B133" s="46"/>
      <c r="C133" s="222" t="s">
        <v>209</v>
      </c>
      <c r="D133" s="222" t="s">
        <v>151</v>
      </c>
      <c r="E133" s="223" t="s">
        <v>1072</v>
      </c>
      <c r="F133" s="224" t="s">
        <v>1073</v>
      </c>
      <c r="G133" s="225" t="s">
        <v>98</v>
      </c>
      <c r="H133" s="226">
        <v>16.75</v>
      </c>
      <c r="I133" s="227"/>
      <c r="J133" s="228">
        <f>ROUND(I133*H133,2)</f>
        <v>0</v>
      </c>
      <c r="K133" s="224" t="s">
        <v>154</v>
      </c>
      <c r="L133" s="72"/>
      <c r="M133" s="229" t="s">
        <v>21</v>
      </c>
      <c r="N133" s="230" t="s">
        <v>42</v>
      </c>
      <c r="O133" s="47"/>
      <c r="P133" s="231">
        <f>O133*H133</f>
        <v>0</v>
      </c>
      <c r="Q133" s="231">
        <v>0</v>
      </c>
      <c r="R133" s="231">
        <f>Q133*H133</f>
        <v>0</v>
      </c>
      <c r="S133" s="231">
        <v>0.0080000000000000002</v>
      </c>
      <c r="T133" s="232">
        <f>S133*H133</f>
        <v>0.13400000000000001</v>
      </c>
      <c r="AR133" s="24" t="s">
        <v>155</v>
      </c>
      <c r="AT133" s="24" t="s">
        <v>151</v>
      </c>
      <c r="AU133" s="24" t="s">
        <v>81</v>
      </c>
      <c r="AY133" s="24" t="s">
        <v>148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4" t="s">
        <v>79</v>
      </c>
      <c r="BK133" s="233">
        <f>ROUND(I133*H133,2)</f>
        <v>0</v>
      </c>
      <c r="BL133" s="24" t="s">
        <v>155</v>
      </c>
      <c r="BM133" s="24" t="s">
        <v>1074</v>
      </c>
    </row>
    <row r="134" s="1" customFormat="1" ht="38.25" customHeight="1">
      <c r="B134" s="46"/>
      <c r="C134" s="222" t="s">
        <v>215</v>
      </c>
      <c r="D134" s="222" t="s">
        <v>151</v>
      </c>
      <c r="E134" s="223" t="s">
        <v>1075</v>
      </c>
      <c r="F134" s="224" t="s">
        <v>1076</v>
      </c>
      <c r="G134" s="225" t="s">
        <v>98</v>
      </c>
      <c r="H134" s="226">
        <v>1</v>
      </c>
      <c r="I134" s="227"/>
      <c r="J134" s="228">
        <f>ROUND(I134*H134,2)</f>
        <v>0</v>
      </c>
      <c r="K134" s="224" t="s">
        <v>154</v>
      </c>
      <c r="L134" s="72"/>
      <c r="M134" s="229" t="s">
        <v>21</v>
      </c>
      <c r="N134" s="230" t="s">
        <v>42</v>
      </c>
      <c r="O134" s="47"/>
      <c r="P134" s="231">
        <f>O134*H134</f>
        <v>0</v>
      </c>
      <c r="Q134" s="231">
        <v>0</v>
      </c>
      <c r="R134" s="231">
        <f>Q134*H134</f>
        <v>0</v>
      </c>
      <c r="S134" s="231">
        <v>0.187</v>
      </c>
      <c r="T134" s="232">
        <f>S134*H134</f>
        <v>0.187</v>
      </c>
      <c r="AR134" s="24" t="s">
        <v>155</v>
      </c>
      <c r="AT134" s="24" t="s">
        <v>151</v>
      </c>
      <c r="AU134" s="24" t="s">
        <v>81</v>
      </c>
      <c r="AY134" s="24" t="s">
        <v>148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4" t="s">
        <v>79</v>
      </c>
      <c r="BK134" s="233">
        <f>ROUND(I134*H134,2)</f>
        <v>0</v>
      </c>
      <c r="BL134" s="24" t="s">
        <v>155</v>
      </c>
      <c r="BM134" s="24" t="s">
        <v>1077</v>
      </c>
    </row>
    <row r="135" s="11" customFormat="1">
      <c r="B135" s="234"/>
      <c r="C135" s="235"/>
      <c r="D135" s="236" t="s">
        <v>157</v>
      </c>
      <c r="E135" s="237" t="s">
        <v>21</v>
      </c>
      <c r="F135" s="238" t="s">
        <v>1078</v>
      </c>
      <c r="G135" s="235"/>
      <c r="H135" s="237" t="s">
        <v>21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AT135" s="244" t="s">
        <v>157</v>
      </c>
      <c r="AU135" s="244" t="s">
        <v>81</v>
      </c>
      <c r="AV135" s="11" t="s">
        <v>79</v>
      </c>
      <c r="AW135" s="11" t="s">
        <v>34</v>
      </c>
      <c r="AX135" s="11" t="s">
        <v>71</v>
      </c>
      <c r="AY135" s="244" t="s">
        <v>148</v>
      </c>
    </row>
    <row r="136" s="12" customFormat="1">
      <c r="B136" s="245"/>
      <c r="C136" s="246"/>
      <c r="D136" s="236" t="s">
        <v>157</v>
      </c>
      <c r="E136" s="247" t="s">
        <v>21</v>
      </c>
      <c r="F136" s="248" t="s">
        <v>1079</v>
      </c>
      <c r="G136" s="246"/>
      <c r="H136" s="249">
        <v>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AT136" s="255" t="s">
        <v>157</v>
      </c>
      <c r="AU136" s="255" t="s">
        <v>81</v>
      </c>
      <c r="AV136" s="12" t="s">
        <v>81</v>
      </c>
      <c r="AW136" s="12" t="s">
        <v>34</v>
      </c>
      <c r="AX136" s="12" t="s">
        <v>79</v>
      </c>
      <c r="AY136" s="255" t="s">
        <v>148</v>
      </c>
    </row>
    <row r="137" s="1" customFormat="1" ht="38.25" customHeight="1">
      <c r="B137" s="46"/>
      <c r="C137" s="222" t="s">
        <v>222</v>
      </c>
      <c r="D137" s="222" t="s">
        <v>151</v>
      </c>
      <c r="E137" s="223" t="s">
        <v>1080</v>
      </c>
      <c r="F137" s="224" t="s">
        <v>1081</v>
      </c>
      <c r="G137" s="225" t="s">
        <v>98</v>
      </c>
      <c r="H137" s="226">
        <v>1</v>
      </c>
      <c r="I137" s="227"/>
      <c r="J137" s="228">
        <f>ROUND(I137*H137,2)</f>
        <v>0</v>
      </c>
      <c r="K137" s="224" t="s">
        <v>154</v>
      </c>
      <c r="L137" s="72"/>
      <c r="M137" s="229" t="s">
        <v>21</v>
      </c>
      <c r="N137" s="230" t="s">
        <v>42</v>
      </c>
      <c r="O137" s="47"/>
      <c r="P137" s="231">
        <f>O137*H137</f>
        <v>0</v>
      </c>
      <c r="Q137" s="231">
        <v>0</v>
      </c>
      <c r="R137" s="231">
        <f>Q137*H137</f>
        <v>0</v>
      </c>
      <c r="S137" s="231">
        <v>0.27000000000000002</v>
      </c>
      <c r="T137" s="232">
        <f>S137*H137</f>
        <v>0.27000000000000002</v>
      </c>
      <c r="AR137" s="24" t="s">
        <v>155</v>
      </c>
      <c r="AT137" s="24" t="s">
        <v>151</v>
      </c>
      <c r="AU137" s="24" t="s">
        <v>81</v>
      </c>
      <c r="AY137" s="24" t="s">
        <v>148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4" t="s">
        <v>79</v>
      </c>
      <c r="BK137" s="233">
        <f>ROUND(I137*H137,2)</f>
        <v>0</v>
      </c>
      <c r="BL137" s="24" t="s">
        <v>155</v>
      </c>
      <c r="BM137" s="24" t="s">
        <v>1082</v>
      </c>
    </row>
    <row r="138" s="11" customFormat="1">
      <c r="B138" s="234"/>
      <c r="C138" s="235"/>
      <c r="D138" s="236" t="s">
        <v>157</v>
      </c>
      <c r="E138" s="237" t="s">
        <v>21</v>
      </c>
      <c r="F138" s="238" t="s">
        <v>1083</v>
      </c>
      <c r="G138" s="235"/>
      <c r="H138" s="237" t="s">
        <v>21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157</v>
      </c>
      <c r="AU138" s="244" t="s">
        <v>81</v>
      </c>
      <c r="AV138" s="11" t="s">
        <v>79</v>
      </c>
      <c r="AW138" s="11" t="s">
        <v>34</v>
      </c>
      <c r="AX138" s="11" t="s">
        <v>71</v>
      </c>
      <c r="AY138" s="244" t="s">
        <v>148</v>
      </c>
    </row>
    <row r="139" s="12" customFormat="1">
      <c r="B139" s="245"/>
      <c r="C139" s="246"/>
      <c r="D139" s="236" t="s">
        <v>157</v>
      </c>
      <c r="E139" s="247" t="s">
        <v>21</v>
      </c>
      <c r="F139" s="248" t="s">
        <v>79</v>
      </c>
      <c r="G139" s="246"/>
      <c r="H139" s="249">
        <v>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AT139" s="255" t="s">
        <v>157</v>
      </c>
      <c r="AU139" s="255" t="s">
        <v>81</v>
      </c>
      <c r="AV139" s="12" t="s">
        <v>81</v>
      </c>
      <c r="AW139" s="12" t="s">
        <v>34</v>
      </c>
      <c r="AX139" s="12" t="s">
        <v>79</v>
      </c>
      <c r="AY139" s="255" t="s">
        <v>148</v>
      </c>
    </row>
    <row r="140" s="1" customFormat="1" ht="38.25" customHeight="1">
      <c r="B140" s="46"/>
      <c r="C140" s="222" t="s">
        <v>229</v>
      </c>
      <c r="D140" s="222" t="s">
        <v>151</v>
      </c>
      <c r="E140" s="223" t="s">
        <v>1084</v>
      </c>
      <c r="F140" s="224" t="s">
        <v>1085</v>
      </c>
      <c r="G140" s="225" t="s">
        <v>225</v>
      </c>
      <c r="H140" s="226">
        <v>0.33800000000000002</v>
      </c>
      <c r="I140" s="227"/>
      <c r="J140" s="228">
        <f>ROUND(I140*H140,2)</f>
        <v>0</v>
      </c>
      <c r="K140" s="224" t="s">
        <v>154</v>
      </c>
      <c r="L140" s="72"/>
      <c r="M140" s="229" t="s">
        <v>21</v>
      </c>
      <c r="N140" s="230" t="s">
        <v>42</v>
      </c>
      <c r="O140" s="47"/>
      <c r="P140" s="231">
        <f>O140*H140</f>
        <v>0</v>
      </c>
      <c r="Q140" s="231">
        <v>0</v>
      </c>
      <c r="R140" s="231">
        <f>Q140*H140</f>
        <v>0</v>
      </c>
      <c r="S140" s="231">
        <v>1.8</v>
      </c>
      <c r="T140" s="232">
        <f>S140*H140</f>
        <v>0.60840000000000005</v>
      </c>
      <c r="AR140" s="24" t="s">
        <v>155</v>
      </c>
      <c r="AT140" s="24" t="s">
        <v>151</v>
      </c>
      <c r="AU140" s="24" t="s">
        <v>81</v>
      </c>
      <c r="AY140" s="24" t="s">
        <v>148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4" t="s">
        <v>79</v>
      </c>
      <c r="BK140" s="233">
        <f>ROUND(I140*H140,2)</f>
        <v>0</v>
      </c>
      <c r="BL140" s="24" t="s">
        <v>155</v>
      </c>
      <c r="BM140" s="24" t="s">
        <v>1086</v>
      </c>
    </row>
    <row r="141" s="11" customFormat="1">
      <c r="B141" s="234"/>
      <c r="C141" s="235"/>
      <c r="D141" s="236" t="s">
        <v>157</v>
      </c>
      <c r="E141" s="237" t="s">
        <v>21</v>
      </c>
      <c r="F141" s="238" t="s">
        <v>1083</v>
      </c>
      <c r="G141" s="235"/>
      <c r="H141" s="237" t="s">
        <v>21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AT141" s="244" t="s">
        <v>157</v>
      </c>
      <c r="AU141" s="244" t="s">
        <v>81</v>
      </c>
      <c r="AV141" s="11" t="s">
        <v>79</v>
      </c>
      <c r="AW141" s="11" t="s">
        <v>34</v>
      </c>
      <c r="AX141" s="11" t="s">
        <v>71</v>
      </c>
      <c r="AY141" s="244" t="s">
        <v>148</v>
      </c>
    </row>
    <row r="142" s="12" customFormat="1">
      <c r="B142" s="245"/>
      <c r="C142" s="246"/>
      <c r="D142" s="236" t="s">
        <v>157</v>
      </c>
      <c r="E142" s="247" t="s">
        <v>21</v>
      </c>
      <c r="F142" s="248" t="s">
        <v>1087</v>
      </c>
      <c r="G142" s="246"/>
      <c r="H142" s="249">
        <v>0.33800000000000002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AT142" s="255" t="s">
        <v>157</v>
      </c>
      <c r="AU142" s="255" t="s">
        <v>81</v>
      </c>
      <c r="AV142" s="12" t="s">
        <v>81</v>
      </c>
      <c r="AW142" s="12" t="s">
        <v>34</v>
      </c>
      <c r="AX142" s="12" t="s">
        <v>79</v>
      </c>
      <c r="AY142" s="255" t="s">
        <v>148</v>
      </c>
    </row>
    <row r="143" s="1" customFormat="1" ht="38.25" customHeight="1">
      <c r="B143" s="46"/>
      <c r="C143" s="222" t="s">
        <v>236</v>
      </c>
      <c r="D143" s="222" t="s">
        <v>151</v>
      </c>
      <c r="E143" s="223" t="s">
        <v>1088</v>
      </c>
      <c r="F143" s="224" t="s">
        <v>1089</v>
      </c>
      <c r="G143" s="225" t="s">
        <v>98</v>
      </c>
      <c r="H143" s="226">
        <v>1.19</v>
      </c>
      <c r="I143" s="227"/>
      <c r="J143" s="228">
        <f>ROUND(I143*H143,2)</f>
        <v>0</v>
      </c>
      <c r="K143" s="224" t="s">
        <v>154</v>
      </c>
      <c r="L143" s="72"/>
      <c r="M143" s="229" t="s">
        <v>21</v>
      </c>
      <c r="N143" s="230" t="s">
        <v>42</v>
      </c>
      <c r="O143" s="47"/>
      <c r="P143" s="231">
        <f>O143*H143</f>
        <v>0</v>
      </c>
      <c r="Q143" s="231">
        <v>0</v>
      </c>
      <c r="R143" s="231">
        <f>Q143*H143</f>
        <v>0</v>
      </c>
      <c r="S143" s="231">
        <v>0.055</v>
      </c>
      <c r="T143" s="232">
        <f>S143*H143</f>
        <v>0.065449999999999994</v>
      </c>
      <c r="AR143" s="24" t="s">
        <v>155</v>
      </c>
      <c r="AT143" s="24" t="s">
        <v>151</v>
      </c>
      <c r="AU143" s="24" t="s">
        <v>81</v>
      </c>
      <c r="AY143" s="24" t="s">
        <v>148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24" t="s">
        <v>79</v>
      </c>
      <c r="BK143" s="233">
        <f>ROUND(I143*H143,2)</f>
        <v>0</v>
      </c>
      <c r="BL143" s="24" t="s">
        <v>155</v>
      </c>
      <c r="BM143" s="24" t="s">
        <v>1090</v>
      </c>
    </row>
    <row r="144" s="11" customFormat="1">
      <c r="B144" s="234"/>
      <c r="C144" s="235"/>
      <c r="D144" s="236" t="s">
        <v>157</v>
      </c>
      <c r="E144" s="237" t="s">
        <v>21</v>
      </c>
      <c r="F144" s="238" t="s">
        <v>1062</v>
      </c>
      <c r="G144" s="235"/>
      <c r="H144" s="237" t="s">
        <v>21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157</v>
      </c>
      <c r="AU144" s="244" t="s">
        <v>81</v>
      </c>
      <c r="AV144" s="11" t="s">
        <v>79</v>
      </c>
      <c r="AW144" s="11" t="s">
        <v>34</v>
      </c>
      <c r="AX144" s="11" t="s">
        <v>71</v>
      </c>
      <c r="AY144" s="244" t="s">
        <v>148</v>
      </c>
    </row>
    <row r="145" s="12" customFormat="1">
      <c r="B145" s="245"/>
      <c r="C145" s="246"/>
      <c r="D145" s="236" t="s">
        <v>157</v>
      </c>
      <c r="E145" s="247" t="s">
        <v>21</v>
      </c>
      <c r="F145" s="248" t="s">
        <v>1091</v>
      </c>
      <c r="G145" s="246"/>
      <c r="H145" s="249">
        <v>0.14999999999999999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AT145" s="255" t="s">
        <v>157</v>
      </c>
      <c r="AU145" s="255" t="s">
        <v>81</v>
      </c>
      <c r="AV145" s="12" t="s">
        <v>81</v>
      </c>
      <c r="AW145" s="12" t="s">
        <v>34</v>
      </c>
      <c r="AX145" s="12" t="s">
        <v>71</v>
      </c>
      <c r="AY145" s="255" t="s">
        <v>148</v>
      </c>
    </row>
    <row r="146" s="12" customFormat="1">
      <c r="B146" s="245"/>
      <c r="C146" s="246"/>
      <c r="D146" s="236" t="s">
        <v>157</v>
      </c>
      <c r="E146" s="247" t="s">
        <v>21</v>
      </c>
      <c r="F146" s="248" t="s">
        <v>1092</v>
      </c>
      <c r="G146" s="246"/>
      <c r="H146" s="249">
        <v>1.04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157</v>
      </c>
      <c r="AU146" s="255" t="s">
        <v>81</v>
      </c>
      <c r="AV146" s="12" t="s">
        <v>81</v>
      </c>
      <c r="AW146" s="12" t="s">
        <v>34</v>
      </c>
      <c r="AX146" s="12" t="s">
        <v>71</v>
      </c>
      <c r="AY146" s="255" t="s">
        <v>148</v>
      </c>
    </row>
    <row r="147" s="13" customFormat="1">
      <c r="B147" s="256"/>
      <c r="C147" s="257"/>
      <c r="D147" s="236" t="s">
        <v>157</v>
      </c>
      <c r="E147" s="258" t="s">
        <v>21</v>
      </c>
      <c r="F147" s="259" t="s">
        <v>173</v>
      </c>
      <c r="G147" s="257"/>
      <c r="H147" s="260">
        <v>1.19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AT147" s="266" t="s">
        <v>157</v>
      </c>
      <c r="AU147" s="266" t="s">
        <v>81</v>
      </c>
      <c r="AV147" s="13" t="s">
        <v>155</v>
      </c>
      <c r="AW147" s="13" t="s">
        <v>34</v>
      </c>
      <c r="AX147" s="13" t="s">
        <v>79</v>
      </c>
      <c r="AY147" s="266" t="s">
        <v>148</v>
      </c>
    </row>
    <row r="148" s="1" customFormat="1" ht="25.5" customHeight="1">
      <c r="B148" s="46"/>
      <c r="C148" s="222" t="s">
        <v>242</v>
      </c>
      <c r="D148" s="222" t="s">
        <v>151</v>
      </c>
      <c r="E148" s="223" t="s">
        <v>1093</v>
      </c>
      <c r="F148" s="224" t="s">
        <v>1094</v>
      </c>
      <c r="G148" s="225" t="s">
        <v>162</v>
      </c>
      <c r="H148" s="226">
        <v>0.80000000000000004</v>
      </c>
      <c r="I148" s="227"/>
      <c r="J148" s="228">
        <f>ROUND(I148*H148,2)</f>
        <v>0</v>
      </c>
      <c r="K148" s="224" t="s">
        <v>154</v>
      </c>
      <c r="L148" s="72"/>
      <c r="M148" s="229" t="s">
        <v>21</v>
      </c>
      <c r="N148" s="230" t="s">
        <v>42</v>
      </c>
      <c r="O148" s="47"/>
      <c r="P148" s="231">
        <f>O148*H148</f>
        <v>0</v>
      </c>
      <c r="Q148" s="231">
        <v>0.0067200000000000003</v>
      </c>
      <c r="R148" s="231">
        <f>Q148*H148</f>
        <v>0.0053760000000000006</v>
      </c>
      <c r="S148" s="231">
        <v>0.502</v>
      </c>
      <c r="T148" s="232">
        <f>S148*H148</f>
        <v>0.40160000000000001</v>
      </c>
      <c r="AR148" s="24" t="s">
        <v>155</v>
      </c>
      <c r="AT148" s="24" t="s">
        <v>151</v>
      </c>
      <c r="AU148" s="24" t="s">
        <v>81</v>
      </c>
      <c r="AY148" s="24" t="s">
        <v>148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24" t="s">
        <v>79</v>
      </c>
      <c r="BK148" s="233">
        <f>ROUND(I148*H148,2)</f>
        <v>0</v>
      </c>
      <c r="BL148" s="24" t="s">
        <v>155</v>
      </c>
      <c r="BM148" s="24" t="s">
        <v>1095</v>
      </c>
    </row>
    <row r="149" s="11" customFormat="1">
      <c r="B149" s="234"/>
      <c r="C149" s="235"/>
      <c r="D149" s="236" t="s">
        <v>157</v>
      </c>
      <c r="E149" s="237" t="s">
        <v>21</v>
      </c>
      <c r="F149" s="238" t="s">
        <v>234</v>
      </c>
      <c r="G149" s="235"/>
      <c r="H149" s="237" t="s">
        <v>21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157</v>
      </c>
      <c r="AU149" s="244" t="s">
        <v>81</v>
      </c>
      <c r="AV149" s="11" t="s">
        <v>79</v>
      </c>
      <c r="AW149" s="11" t="s">
        <v>34</v>
      </c>
      <c r="AX149" s="11" t="s">
        <v>71</v>
      </c>
      <c r="AY149" s="244" t="s">
        <v>148</v>
      </c>
    </row>
    <row r="150" s="12" customFormat="1">
      <c r="B150" s="245"/>
      <c r="C150" s="246"/>
      <c r="D150" s="236" t="s">
        <v>157</v>
      </c>
      <c r="E150" s="247" t="s">
        <v>21</v>
      </c>
      <c r="F150" s="248" t="s">
        <v>1096</v>
      </c>
      <c r="G150" s="246"/>
      <c r="H150" s="249">
        <v>0.80000000000000004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157</v>
      </c>
      <c r="AU150" s="255" t="s">
        <v>81</v>
      </c>
      <c r="AV150" s="12" t="s">
        <v>81</v>
      </c>
      <c r="AW150" s="12" t="s">
        <v>34</v>
      </c>
      <c r="AX150" s="12" t="s">
        <v>79</v>
      </c>
      <c r="AY150" s="255" t="s">
        <v>148</v>
      </c>
    </row>
    <row r="151" s="1" customFormat="1" ht="25.5" customHeight="1">
      <c r="B151" s="46"/>
      <c r="C151" s="222" t="s">
        <v>10</v>
      </c>
      <c r="D151" s="222" t="s">
        <v>151</v>
      </c>
      <c r="E151" s="223" t="s">
        <v>1097</v>
      </c>
      <c r="F151" s="224" t="s">
        <v>1098</v>
      </c>
      <c r="G151" s="225" t="s">
        <v>469</v>
      </c>
      <c r="H151" s="226">
        <v>1</v>
      </c>
      <c r="I151" s="227"/>
      <c r="J151" s="228">
        <f>ROUND(I151*H151,2)</f>
        <v>0</v>
      </c>
      <c r="K151" s="224" t="s">
        <v>21</v>
      </c>
      <c r="L151" s="72"/>
      <c r="M151" s="229" t="s">
        <v>21</v>
      </c>
      <c r="N151" s="230" t="s">
        <v>42</v>
      </c>
      <c r="O151" s="47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AR151" s="24" t="s">
        <v>155</v>
      </c>
      <c r="AT151" s="24" t="s">
        <v>151</v>
      </c>
      <c r="AU151" s="24" t="s">
        <v>81</v>
      </c>
      <c r="AY151" s="24" t="s">
        <v>148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24" t="s">
        <v>79</v>
      </c>
      <c r="BK151" s="233">
        <f>ROUND(I151*H151,2)</f>
        <v>0</v>
      </c>
      <c r="BL151" s="24" t="s">
        <v>155</v>
      </c>
      <c r="BM151" s="24" t="s">
        <v>1099</v>
      </c>
    </row>
    <row r="152" s="11" customFormat="1">
      <c r="B152" s="234"/>
      <c r="C152" s="235"/>
      <c r="D152" s="236" t="s">
        <v>157</v>
      </c>
      <c r="E152" s="237" t="s">
        <v>21</v>
      </c>
      <c r="F152" s="238" t="s">
        <v>612</v>
      </c>
      <c r="G152" s="235"/>
      <c r="H152" s="237" t="s">
        <v>21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AT152" s="244" t="s">
        <v>157</v>
      </c>
      <c r="AU152" s="244" t="s">
        <v>81</v>
      </c>
      <c r="AV152" s="11" t="s">
        <v>79</v>
      </c>
      <c r="AW152" s="11" t="s">
        <v>34</v>
      </c>
      <c r="AX152" s="11" t="s">
        <v>71</v>
      </c>
      <c r="AY152" s="244" t="s">
        <v>148</v>
      </c>
    </row>
    <row r="153" s="12" customFormat="1">
      <c r="B153" s="245"/>
      <c r="C153" s="246"/>
      <c r="D153" s="236" t="s">
        <v>157</v>
      </c>
      <c r="E153" s="247" t="s">
        <v>21</v>
      </c>
      <c r="F153" s="248" t="s">
        <v>79</v>
      </c>
      <c r="G153" s="246"/>
      <c r="H153" s="249">
        <v>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AT153" s="255" t="s">
        <v>157</v>
      </c>
      <c r="AU153" s="255" t="s">
        <v>81</v>
      </c>
      <c r="AV153" s="12" t="s">
        <v>81</v>
      </c>
      <c r="AW153" s="12" t="s">
        <v>34</v>
      </c>
      <c r="AX153" s="12" t="s">
        <v>79</v>
      </c>
      <c r="AY153" s="255" t="s">
        <v>148</v>
      </c>
    </row>
    <row r="154" s="10" customFormat="1" ht="29.88" customHeight="1">
      <c r="B154" s="206"/>
      <c r="C154" s="207"/>
      <c r="D154" s="208" t="s">
        <v>70</v>
      </c>
      <c r="E154" s="220" t="s">
        <v>260</v>
      </c>
      <c r="F154" s="220" t="s">
        <v>261</v>
      </c>
      <c r="G154" s="207"/>
      <c r="H154" s="207"/>
      <c r="I154" s="210"/>
      <c r="J154" s="221">
        <f>BK154</f>
        <v>0</v>
      </c>
      <c r="K154" s="207"/>
      <c r="L154" s="212"/>
      <c r="M154" s="213"/>
      <c r="N154" s="214"/>
      <c r="O154" s="214"/>
      <c r="P154" s="215">
        <f>SUM(P155:P167)</f>
        <v>0</v>
      </c>
      <c r="Q154" s="214"/>
      <c r="R154" s="215">
        <f>SUM(R155:R167)</f>
        <v>0</v>
      </c>
      <c r="S154" s="214"/>
      <c r="T154" s="216">
        <f>SUM(T155:T167)</f>
        <v>0</v>
      </c>
      <c r="AR154" s="217" t="s">
        <v>79</v>
      </c>
      <c r="AT154" s="218" t="s">
        <v>70</v>
      </c>
      <c r="AU154" s="218" t="s">
        <v>79</v>
      </c>
      <c r="AY154" s="217" t="s">
        <v>148</v>
      </c>
      <c r="BK154" s="219">
        <f>SUM(BK155:BK167)</f>
        <v>0</v>
      </c>
    </row>
    <row r="155" s="1" customFormat="1" ht="25.5" customHeight="1">
      <c r="B155" s="46"/>
      <c r="C155" s="222" t="s">
        <v>256</v>
      </c>
      <c r="D155" s="222" t="s">
        <v>151</v>
      </c>
      <c r="E155" s="223" t="s">
        <v>820</v>
      </c>
      <c r="F155" s="224" t="s">
        <v>821</v>
      </c>
      <c r="G155" s="225" t="s">
        <v>265</v>
      </c>
      <c r="H155" s="226">
        <v>2.3759999999999999</v>
      </c>
      <c r="I155" s="227"/>
      <c r="J155" s="228">
        <f>ROUND(I155*H155,2)</f>
        <v>0</v>
      </c>
      <c r="K155" s="224" t="s">
        <v>154</v>
      </c>
      <c r="L155" s="72"/>
      <c r="M155" s="229" t="s">
        <v>21</v>
      </c>
      <c r="N155" s="230" t="s">
        <v>42</v>
      </c>
      <c r="O155" s="47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4" t="s">
        <v>155</v>
      </c>
      <c r="AT155" s="24" t="s">
        <v>151</v>
      </c>
      <c r="AU155" s="24" t="s">
        <v>81</v>
      </c>
      <c r="AY155" s="24" t="s">
        <v>148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24" t="s">
        <v>79</v>
      </c>
      <c r="BK155" s="233">
        <f>ROUND(I155*H155,2)</f>
        <v>0</v>
      </c>
      <c r="BL155" s="24" t="s">
        <v>155</v>
      </c>
      <c r="BM155" s="24" t="s">
        <v>1100</v>
      </c>
    </row>
    <row r="156" s="1" customFormat="1" ht="25.5" customHeight="1">
      <c r="B156" s="46"/>
      <c r="C156" s="222" t="s">
        <v>262</v>
      </c>
      <c r="D156" s="222" t="s">
        <v>151</v>
      </c>
      <c r="E156" s="223" t="s">
        <v>269</v>
      </c>
      <c r="F156" s="224" t="s">
        <v>270</v>
      </c>
      <c r="G156" s="225" t="s">
        <v>265</v>
      </c>
      <c r="H156" s="226">
        <v>2.3759999999999999</v>
      </c>
      <c r="I156" s="227"/>
      <c r="J156" s="228">
        <f>ROUND(I156*H156,2)</f>
        <v>0</v>
      </c>
      <c r="K156" s="224" t="s">
        <v>154</v>
      </c>
      <c r="L156" s="72"/>
      <c r="M156" s="229" t="s">
        <v>21</v>
      </c>
      <c r="N156" s="230" t="s">
        <v>42</v>
      </c>
      <c r="O156" s="47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AR156" s="24" t="s">
        <v>155</v>
      </c>
      <c r="AT156" s="24" t="s">
        <v>151</v>
      </c>
      <c r="AU156" s="24" t="s">
        <v>81</v>
      </c>
      <c r="AY156" s="24" t="s">
        <v>148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24" t="s">
        <v>79</v>
      </c>
      <c r="BK156" s="233">
        <f>ROUND(I156*H156,2)</f>
        <v>0</v>
      </c>
      <c r="BL156" s="24" t="s">
        <v>155</v>
      </c>
      <c r="BM156" s="24" t="s">
        <v>1101</v>
      </c>
    </row>
    <row r="157" s="1" customFormat="1">
      <c r="B157" s="46"/>
      <c r="C157" s="74"/>
      <c r="D157" s="236" t="s">
        <v>177</v>
      </c>
      <c r="E157" s="74"/>
      <c r="F157" s="267" t="s">
        <v>272</v>
      </c>
      <c r="G157" s="74"/>
      <c r="H157" s="74"/>
      <c r="I157" s="192"/>
      <c r="J157" s="74"/>
      <c r="K157" s="74"/>
      <c r="L157" s="72"/>
      <c r="M157" s="268"/>
      <c r="N157" s="47"/>
      <c r="O157" s="47"/>
      <c r="P157" s="47"/>
      <c r="Q157" s="47"/>
      <c r="R157" s="47"/>
      <c r="S157" s="47"/>
      <c r="T157" s="95"/>
      <c r="AT157" s="24" t="s">
        <v>177</v>
      </c>
      <c r="AU157" s="24" t="s">
        <v>81</v>
      </c>
    </row>
    <row r="158" s="1" customFormat="1" ht="25.5" customHeight="1">
      <c r="B158" s="46"/>
      <c r="C158" s="222" t="s">
        <v>268</v>
      </c>
      <c r="D158" s="222" t="s">
        <v>151</v>
      </c>
      <c r="E158" s="223" t="s">
        <v>274</v>
      </c>
      <c r="F158" s="224" t="s">
        <v>275</v>
      </c>
      <c r="G158" s="225" t="s">
        <v>265</v>
      </c>
      <c r="H158" s="226">
        <v>33.264000000000003</v>
      </c>
      <c r="I158" s="227"/>
      <c r="J158" s="228">
        <f>ROUND(I158*H158,2)</f>
        <v>0</v>
      </c>
      <c r="K158" s="224" t="s">
        <v>154</v>
      </c>
      <c r="L158" s="72"/>
      <c r="M158" s="229" t="s">
        <v>21</v>
      </c>
      <c r="N158" s="230" t="s">
        <v>42</v>
      </c>
      <c r="O158" s="47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AR158" s="24" t="s">
        <v>155</v>
      </c>
      <c r="AT158" s="24" t="s">
        <v>151</v>
      </c>
      <c r="AU158" s="24" t="s">
        <v>81</v>
      </c>
      <c r="AY158" s="24" t="s">
        <v>148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24" t="s">
        <v>79</v>
      </c>
      <c r="BK158" s="233">
        <f>ROUND(I158*H158,2)</f>
        <v>0</v>
      </c>
      <c r="BL158" s="24" t="s">
        <v>155</v>
      </c>
      <c r="BM158" s="24" t="s">
        <v>1102</v>
      </c>
    </row>
    <row r="159" s="12" customFormat="1">
      <c r="B159" s="245"/>
      <c r="C159" s="246"/>
      <c r="D159" s="236" t="s">
        <v>157</v>
      </c>
      <c r="E159" s="246"/>
      <c r="F159" s="248" t="s">
        <v>1103</v>
      </c>
      <c r="G159" s="246"/>
      <c r="H159" s="249">
        <v>33.264000000000003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157</v>
      </c>
      <c r="AU159" s="255" t="s">
        <v>81</v>
      </c>
      <c r="AV159" s="12" t="s">
        <v>81</v>
      </c>
      <c r="AW159" s="12" t="s">
        <v>6</v>
      </c>
      <c r="AX159" s="12" t="s">
        <v>79</v>
      </c>
      <c r="AY159" s="255" t="s">
        <v>148</v>
      </c>
    </row>
    <row r="160" s="1" customFormat="1" ht="25.5" customHeight="1">
      <c r="B160" s="46"/>
      <c r="C160" s="222" t="s">
        <v>273</v>
      </c>
      <c r="D160" s="222" t="s">
        <v>151</v>
      </c>
      <c r="E160" s="223" t="s">
        <v>279</v>
      </c>
      <c r="F160" s="224" t="s">
        <v>280</v>
      </c>
      <c r="G160" s="225" t="s">
        <v>265</v>
      </c>
      <c r="H160" s="226">
        <v>2.0590000000000002</v>
      </c>
      <c r="I160" s="227"/>
      <c r="J160" s="228">
        <f>ROUND(I160*H160,2)</f>
        <v>0</v>
      </c>
      <c r="K160" s="224" t="s">
        <v>154</v>
      </c>
      <c r="L160" s="72"/>
      <c r="M160" s="229" t="s">
        <v>21</v>
      </c>
      <c r="N160" s="230" t="s">
        <v>42</v>
      </c>
      <c r="O160" s="47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4" t="s">
        <v>155</v>
      </c>
      <c r="AT160" s="24" t="s">
        <v>151</v>
      </c>
      <c r="AU160" s="24" t="s">
        <v>81</v>
      </c>
      <c r="AY160" s="24" t="s">
        <v>148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24" t="s">
        <v>79</v>
      </c>
      <c r="BK160" s="233">
        <f>ROUND(I160*H160,2)</f>
        <v>0</v>
      </c>
      <c r="BL160" s="24" t="s">
        <v>155</v>
      </c>
      <c r="BM160" s="24" t="s">
        <v>1104</v>
      </c>
    </row>
    <row r="161" s="1" customFormat="1">
      <c r="B161" s="46"/>
      <c r="C161" s="74"/>
      <c r="D161" s="236" t="s">
        <v>177</v>
      </c>
      <c r="E161" s="74"/>
      <c r="F161" s="267" t="s">
        <v>827</v>
      </c>
      <c r="G161" s="74"/>
      <c r="H161" s="74"/>
      <c r="I161" s="192"/>
      <c r="J161" s="74"/>
      <c r="K161" s="74"/>
      <c r="L161" s="72"/>
      <c r="M161" s="268"/>
      <c r="N161" s="47"/>
      <c r="O161" s="47"/>
      <c r="P161" s="47"/>
      <c r="Q161" s="47"/>
      <c r="R161" s="47"/>
      <c r="S161" s="47"/>
      <c r="T161" s="95"/>
      <c r="AT161" s="24" t="s">
        <v>177</v>
      </c>
      <c r="AU161" s="24" t="s">
        <v>81</v>
      </c>
    </row>
    <row r="162" s="11" customFormat="1">
      <c r="B162" s="234"/>
      <c r="C162" s="235"/>
      <c r="D162" s="236" t="s">
        <v>157</v>
      </c>
      <c r="E162" s="237" t="s">
        <v>21</v>
      </c>
      <c r="F162" s="238" t="s">
        <v>1105</v>
      </c>
      <c r="G162" s="235"/>
      <c r="H162" s="237" t="s">
        <v>21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157</v>
      </c>
      <c r="AU162" s="244" t="s">
        <v>81</v>
      </c>
      <c r="AV162" s="11" t="s">
        <v>79</v>
      </c>
      <c r="AW162" s="11" t="s">
        <v>34</v>
      </c>
      <c r="AX162" s="11" t="s">
        <v>71</v>
      </c>
      <c r="AY162" s="244" t="s">
        <v>148</v>
      </c>
    </row>
    <row r="163" s="12" customFormat="1">
      <c r="B163" s="245"/>
      <c r="C163" s="246"/>
      <c r="D163" s="236" t="s">
        <v>157</v>
      </c>
      <c r="E163" s="247" t="s">
        <v>21</v>
      </c>
      <c r="F163" s="248" t="s">
        <v>1106</v>
      </c>
      <c r="G163" s="246"/>
      <c r="H163" s="249">
        <v>2.359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AT163" s="255" t="s">
        <v>157</v>
      </c>
      <c r="AU163" s="255" t="s">
        <v>81</v>
      </c>
      <c r="AV163" s="12" t="s">
        <v>81</v>
      </c>
      <c r="AW163" s="12" t="s">
        <v>34</v>
      </c>
      <c r="AX163" s="12" t="s">
        <v>71</v>
      </c>
      <c r="AY163" s="255" t="s">
        <v>148</v>
      </c>
    </row>
    <row r="164" s="12" customFormat="1">
      <c r="B164" s="245"/>
      <c r="C164" s="246"/>
      <c r="D164" s="236" t="s">
        <v>157</v>
      </c>
      <c r="E164" s="247" t="s">
        <v>21</v>
      </c>
      <c r="F164" s="248" t="s">
        <v>1107</v>
      </c>
      <c r="G164" s="246"/>
      <c r="H164" s="249">
        <v>-0.29999999999999999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157</v>
      </c>
      <c r="AU164" s="255" t="s">
        <v>81</v>
      </c>
      <c r="AV164" s="12" t="s">
        <v>81</v>
      </c>
      <c r="AW164" s="12" t="s">
        <v>34</v>
      </c>
      <c r="AX164" s="12" t="s">
        <v>71</v>
      </c>
      <c r="AY164" s="255" t="s">
        <v>148</v>
      </c>
    </row>
    <row r="165" s="13" customFormat="1">
      <c r="B165" s="256"/>
      <c r="C165" s="257"/>
      <c r="D165" s="236" t="s">
        <v>157</v>
      </c>
      <c r="E165" s="258" t="s">
        <v>21</v>
      </c>
      <c r="F165" s="259" t="s">
        <v>173</v>
      </c>
      <c r="G165" s="257"/>
      <c r="H165" s="260">
        <v>2.0590000000000002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AT165" s="266" t="s">
        <v>157</v>
      </c>
      <c r="AU165" s="266" t="s">
        <v>81</v>
      </c>
      <c r="AV165" s="13" t="s">
        <v>155</v>
      </c>
      <c r="AW165" s="13" t="s">
        <v>34</v>
      </c>
      <c r="AX165" s="13" t="s">
        <v>79</v>
      </c>
      <c r="AY165" s="266" t="s">
        <v>148</v>
      </c>
    </row>
    <row r="166" s="1" customFormat="1" ht="25.5" customHeight="1">
      <c r="B166" s="46"/>
      <c r="C166" s="222" t="s">
        <v>278</v>
      </c>
      <c r="D166" s="222" t="s">
        <v>151</v>
      </c>
      <c r="E166" s="223" t="s">
        <v>1108</v>
      </c>
      <c r="F166" s="224" t="s">
        <v>1109</v>
      </c>
      <c r="G166" s="225" t="s">
        <v>265</v>
      </c>
      <c r="H166" s="226">
        <v>0.29999999999999999</v>
      </c>
      <c r="I166" s="227"/>
      <c r="J166" s="228">
        <f>ROUND(I166*H166,2)</f>
        <v>0</v>
      </c>
      <c r="K166" s="224" t="s">
        <v>154</v>
      </c>
      <c r="L166" s="72"/>
      <c r="M166" s="229" t="s">
        <v>21</v>
      </c>
      <c r="N166" s="230" t="s">
        <v>42</v>
      </c>
      <c r="O166" s="47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4" t="s">
        <v>155</v>
      </c>
      <c r="AT166" s="24" t="s">
        <v>151</v>
      </c>
      <c r="AU166" s="24" t="s">
        <v>81</v>
      </c>
      <c r="AY166" s="24" t="s">
        <v>148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24" t="s">
        <v>79</v>
      </c>
      <c r="BK166" s="233">
        <f>ROUND(I166*H166,2)</f>
        <v>0</v>
      </c>
      <c r="BL166" s="24" t="s">
        <v>155</v>
      </c>
      <c r="BM166" s="24" t="s">
        <v>1110</v>
      </c>
    </row>
    <row r="167" s="12" customFormat="1">
      <c r="B167" s="245"/>
      <c r="C167" s="246"/>
      <c r="D167" s="236" t="s">
        <v>157</v>
      </c>
      <c r="E167" s="247" t="s">
        <v>21</v>
      </c>
      <c r="F167" s="248" t="s">
        <v>1111</v>
      </c>
      <c r="G167" s="246"/>
      <c r="H167" s="249">
        <v>0.29999999999999999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157</v>
      </c>
      <c r="AU167" s="255" t="s">
        <v>81</v>
      </c>
      <c r="AV167" s="12" t="s">
        <v>81</v>
      </c>
      <c r="AW167" s="12" t="s">
        <v>34</v>
      </c>
      <c r="AX167" s="12" t="s">
        <v>79</v>
      </c>
      <c r="AY167" s="255" t="s">
        <v>148</v>
      </c>
    </row>
    <row r="168" s="10" customFormat="1" ht="29.88" customHeight="1">
      <c r="B168" s="206"/>
      <c r="C168" s="207"/>
      <c r="D168" s="208" t="s">
        <v>70</v>
      </c>
      <c r="E168" s="220" t="s">
        <v>287</v>
      </c>
      <c r="F168" s="220" t="s">
        <v>288</v>
      </c>
      <c r="G168" s="207"/>
      <c r="H168" s="207"/>
      <c r="I168" s="210"/>
      <c r="J168" s="221">
        <f>BK168</f>
        <v>0</v>
      </c>
      <c r="K168" s="207"/>
      <c r="L168" s="212"/>
      <c r="M168" s="213"/>
      <c r="N168" s="214"/>
      <c r="O168" s="214"/>
      <c r="P168" s="215">
        <f>SUM(P169:P170)</f>
        <v>0</v>
      </c>
      <c r="Q168" s="214"/>
      <c r="R168" s="215">
        <f>SUM(R169:R170)</f>
        <v>0</v>
      </c>
      <c r="S168" s="214"/>
      <c r="T168" s="216">
        <f>SUM(T169:T170)</f>
        <v>0</v>
      </c>
      <c r="AR168" s="217" t="s">
        <v>79</v>
      </c>
      <c r="AT168" s="218" t="s">
        <v>70</v>
      </c>
      <c r="AU168" s="218" t="s">
        <v>79</v>
      </c>
      <c r="AY168" s="217" t="s">
        <v>148</v>
      </c>
      <c r="BK168" s="219">
        <f>SUM(BK169:BK170)</f>
        <v>0</v>
      </c>
    </row>
    <row r="169" s="1" customFormat="1" ht="38.25" customHeight="1">
      <c r="B169" s="46"/>
      <c r="C169" s="222" t="s">
        <v>9</v>
      </c>
      <c r="D169" s="222" t="s">
        <v>151</v>
      </c>
      <c r="E169" s="223" t="s">
        <v>832</v>
      </c>
      <c r="F169" s="224" t="s">
        <v>833</v>
      </c>
      <c r="G169" s="225" t="s">
        <v>265</v>
      </c>
      <c r="H169" s="226">
        <v>1.0629999999999999</v>
      </c>
      <c r="I169" s="227"/>
      <c r="J169" s="228">
        <f>ROUND(I169*H169,2)</f>
        <v>0</v>
      </c>
      <c r="K169" s="224" t="s">
        <v>154</v>
      </c>
      <c r="L169" s="72"/>
      <c r="M169" s="229" t="s">
        <v>21</v>
      </c>
      <c r="N169" s="230" t="s">
        <v>42</v>
      </c>
      <c r="O169" s="47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AR169" s="24" t="s">
        <v>155</v>
      </c>
      <c r="AT169" s="24" t="s">
        <v>151</v>
      </c>
      <c r="AU169" s="24" t="s">
        <v>81</v>
      </c>
      <c r="AY169" s="24" t="s">
        <v>148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24" t="s">
        <v>79</v>
      </c>
      <c r="BK169" s="233">
        <f>ROUND(I169*H169,2)</f>
        <v>0</v>
      </c>
      <c r="BL169" s="24" t="s">
        <v>155</v>
      </c>
      <c r="BM169" s="24" t="s">
        <v>1112</v>
      </c>
    </row>
    <row r="170" s="1" customFormat="1">
      <c r="B170" s="46"/>
      <c r="C170" s="74"/>
      <c r="D170" s="236" t="s">
        <v>177</v>
      </c>
      <c r="E170" s="74"/>
      <c r="F170" s="267" t="s">
        <v>835</v>
      </c>
      <c r="G170" s="74"/>
      <c r="H170" s="74"/>
      <c r="I170" s="192"/>
      <c r="J170" s="74"/>
      <c r="K170" s="74"/>
      <c r="L170" s="72"/>
      <c r="M170" s="268"/>
      <c r="N170" s="47"/>
      <c r="O170" s="47"/>
      <c r="P170" s="47"/>
      <c r="Q170" s="47"/>
      <c r="R170" s="47"/>
      <c r="S170" s="47"/>
      <c r="T170" s="95"/>
      <c r="AT170" s="24" t="s">
        <v>177</v>
      </c>
      <c r="AU170" s="24" t="s">
        <v>81</v>
      </c>
    </row>
    <row r="171" s="10" customFormat="1" ht="37.44" customHeight="1">
      <c r="B171" s="206"/>
      <c r="C171" s="207"/>
      <c r="D171" s="208" t="s">
        <v>70</v>
      </c>
      <c r="E171" s="209" t="s">
        <v>294</v>
      </c>
      <c r="F171" s="209" t="s">
        <v>295</v>
      </c>
      <c r="G171" s="207"/>
      <c r="H171" s="207"/>
      <c r="I171" s="210"/>
      <c r="J171" s="211">
        <f>BK171</f>
        <v>0</v>
      </c>
      <c r="K171" s="207"/>
      <c r="L171" s="212"/>
      <c r="M171" s="213"/>
      <c r="N171" s="214"/>
      <c r="O171" s="214"/>
      <c r="P171" s="215">
        <f>P172+P183+P194+P197+P199+P213+P238+P248</f>
        <v>0</v>
      </c>
      <c r="Q171" s="214"/>
      <c r="R171" s="215">
        <f>R172+R183+R194+R197+R199+R213+R238+R248</f>
        <v>0.42158319999999994</v>
      </c>
      <c r="S171" s="214"/>
      <c r="T171" s="216">
        <f>T172+T183+T194+T197+T199+T213+T238+T248</f>
        <v>0.039815999999999997</v>
      </c>
      <c r="AR171" s="217" t="s">
        <v>81</v>
      </c>
      <c r="AT171" s="218" t="s">
        <v>70</v>
      </c>
      <c r="AU171" s="218" t="s">
        <v>71</v>
      </c>
      <c r="AY171" s="217" t="s">
        <v>148</v>
      </c>
      <c r="BK171" s="219">
        <f>BK172+BK183+BK194+BK197+BK199+BK213+BK238+BK248</f>
        <v>0</v>
      </c>
    </row>
    <row r="172" s="10" customFormat="1" ht="19.92" customHeight="1">
      <c r="B172" s="206"/>
      <c r="C172" s="207"/>
      <c r="D172" s="208" t="s">
        <v>70</v>
      </c>
      <c r="E172" s="220" t="s">
        <v>1113</v>
      </c>
      <c r="F172" s="220" t="s">
        <v>1114</v>
      </c>
      <c r="G172" s="207"/>
      <c r="H172" s="207"/>
      <c r="I172" s="210"/>
      <c r="J172" s="221">
        <f>BK172</f>
        <v>0</v>
      </c>
      <c r="K172" s="207"/>
      <c r="L172" s="212"/>
      <c r="M172" s="213"/>
      <c r="N172" s="214"/>
      <c r="O172" s="214"/>
      <c r="P172" s="215">
        <f>SUM(P173:P182)</f>
        <v>0</v>
      </c>
      <c r="Q172" s="214"/>
      <c r="R172" s="215">
        <f>SUM(R173:R182)</f>
        <v>0.022540000000000001</v>
      </c>
      <c r="S172" s="214"/>
      <c r="T172" s="216">
        <f>SUM(T173:T182)</f>
        <v>0</v>
      </c>
      <c r="AR172" s="217" t="s">
        <v>81</v>
      </c>
      <c r="AT172" s="218" t="s">
        <v>70</v>
      </c>
      <c r="AU172" s="218" t="s">
        <v>79</v>
      </c>
      <c r="AY172" s="217" t="s">
        <v>148</v>
      </c>
      <c r="BK172" s="219">
        <f>SUM(BK173:BK182)</f>
        <v>0</v>
      </c>
    </row>
    <row r="173" s="1" customFormat="1" ht="16.5" customHeight="1">
      <c r="B173" s="46"/>
      <c r="C173" s="222" t="s">
        <v>289</v>
      </c>
      <c r="D173" s="222" t="s">
        <v>151</v>
      </c>
      <c r="E173" s="223" t="s">
        <v>1115</v>
      </c>
      <c r="F173" s="224" t="s">
        <v>1116</v>
      </c>
      <c r="G173" s="225" t="s">
        <v>218</v>
      </c>
      <c r="H173" s="226">
        <v>1</v>
      </c>
      <c r="I173" s="227"/>
      <c r="J173" s="228">
        <f>ROUND(I173*H173,2)</f>
        <v>0</v>
      </c>
      <c r="K173" s="224" t="s">
        <v>154</v>
      </c>
      <c r="L173" s="72"/>
      <c r="M173" s="229" t="s">
        <v>21</v>
      </c>
      <c r="N173" s="230" t="s">
        <v>42</v>
      </c>
      <c r="O173" s="47"/>
      <c r="P173" s="231">
        <f>O173*H173</f>
        <v>0</v>
      </c>
      <c r="Q173" s="231">
        <v>0.022200000000000001</v>
      </c>
      <c r="R173" s="231">
        <f>Q173*H173</f>
        <v>0.022200000000000001</v>
      </c>
      <c r="S173" s="231">
        <v>0</v>
      </c>
      <c r="T173" s="232">
        <f>S173*H173</f>
        <v>0</v>
      </c>
      <c r="AR173" s="24" t="s">
        <v>256</v>
      </c>
      <c r="AT173" s="24" t="s">
        <v>151</v>
      </c>
      <c r="AU173" s="24" t="s">
        <v>81</v>
      </c>
      <c r="AY173" s="24" t="s">
        <v>148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24" t="s">
        <v>79</v>
      </c>
      <c r="BK173" s="233">
        <f>ROUND(I173*H173,2)</f>
        <v>0</v>
      </c>
      <c r="BL173" s="24" t="s">
        <v>256</v>
      </c>
      <c r="BM173" s="24" t="s">
        <v>1117</v>
      </c>
    </row>
    <row r="174" s="11" customFormat="1">
      <c r="B174" s="234"/>
      <c r="C174" s="235"/>
      <c r="D174" s="236" t="s">
        <v>157</v>
      </c>
      <c r="E174" s="237" t="s">
        <v>21</v>
      </c>
      <c r="F174" s="238" t="s">
        <v>1118</v>
      </c>
      <c r="G174" s="235"/>
      <c r="H174" s="237" t="s">
        <v>21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157</v>
      </c>
      <c r="AU174" s="244" t="s">
        <v>81</v>
      </c>
      <c r="AV174" s="11" t="s">
        <v>79</v>
      </c>
      <c r="AW174" s="11" t="s">
        <v>34</v>
      </c>
      <c r="AX174" s="11" t="s">
        <v>71</v>
      </c>
      <c r="AY174" s="244" t="s">
        <v>148</v>
      </c>
    </row>
    <row r="175" s="11" customFormat="1">
      <c r="B175" s="234"/>
      <c r="C175" s="235"/>
      <c r="D175" s="236" t="s">
        <v>157</v>
      </c>
      <c r="E175" s="237" t="s">
        <v>21</v>
      </c>
      <c r="F175" s="238" t="s">
        <v>1037</v>
      </c>
      <c r="G175" s="235"/>
      <c r="H175" s="237" t="s">
        <v>21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157</v>
      </c>
      <c r="AU175" s="244" t="s">
        <v>81</v>
      </c>
      <c r="AV175" s="11" t="s">
        <v>79</v>
      </c>
      <c r="AW175" s="11" t="s">
        <v>34</v>
      </c>
      <c r="AX175" s="11" t="s">
        <v>71</v>
      </c>
      <c r="AY175" s="244" t="s">
        <v>148</v>
      </c>
    </row>
    <row r="176" s="12" customFormat="1">
      <c r="B176" s="245"/>
      <c r="C176" s="246"/>
      <c r="D176" s="236" t="s">
        <v>157</v>
      </c>
      <c r="E176" s="247" t="s">
        <v>21</v>
      </c>
      <c r="F176" s="248" t="s">
        <v>79</v>
      </c>
      <c r="G176" s="246"/>
      <c r="H176" s="249">
        <v>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157</v>
      </c>
      <c r="AU176" s="255" t="s">
        <v>81</v>
      </c>
      <c r="AV176" s="12" t="s">
        <v>81</v>
      </c>
      <c r="AW176" s="12" t="s">
        <v>34</v>
      </c>
      <c r="AX176" s="12" t="s">
        <v>79</v>
      </c>
      <c r="AY176" s="255" t="s">
        <v>148</v>
      </c>
    </row>
    <row r="177" s="1" customFormat="1" ht="25.5" customHeight="1">
      <c r="B177" s="46"/>
      <c r="C177" s="222" t="s">
        <v>298</v>
      </c>
      <c r="D177" s="222" t="s">
        <v>151</v>
      </c>
      <c r="E177" s="223" t="s">
        <v>1119</v>
      </c>
      <c r="F177" s="224" t="s">
        <v>1120</v>
      </c>
      <c r="G177" s="225" t="s">
        <v>218</v>
      </c>
      <c r="H177" s="226">
        <v>1</v>
      </c>
      <c r="I177" s="227"/>
      <c r="J177" s="228">
        <f>ROUND(I177*H177,2)</f>
        <v>0</v>
      </c>
      <c r="K177" s="224" t="s">
        <v>154</v>
      </c>
      <c r="L177" s="72"/>
      <c r="M177" s="229" t="s">
        <v>21</v>
      </c>
      <c r="N177" s="230" t="s">
        <v>42</v>
      </c>
      <c r="O177" s="47"/>
      <c r="P177" s="231">
        <f>O177*H177</f>
        <v>0</v>
      </c>
      <c r="Q177" s="231">
        <v>0.00034000000000000002</v>
      </c>
      <c r="R177" s="231">
        <f>Q177*H177</f>
        <v>0.00034000000000000002</v>
      </c>
      <c r="S177" s="231">
        <v>0</v>
      </c>
      <c r="T177" s="232">
        <f>S177*H177</f>
        <v>0</v>
      </c>
      <c r="AR177" s="24" t="s">
        <v>256</v>
      </c>
      <c r="AT177" s="24" t="s">
        <v>151</v>
      </c>
      <c r="AU177" s="24" t="s">
        <v>81</v>
      </c>
      <c r="AY177" s="24" t="s">
        <v>148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24" t="s">
        <v>79</v>
      </c>
      <c r="BK177" s="233">
        <f>ROUND(I177*H177,2)</f>
        <v>0</v>
      </c>
      <c r="BL177" s="24" t="s">
        <v>256</v>
      </c>
      <c r="BM177" s="24" t="s">
        <v>1121</v>
      </c>
    </row>
    <row r="178" s="11" customFormat="1">
      <c r="B178" s="234"/>
      <c r="C178" s="235"/>
      <c r="D178" s="236" t="s">
        <v>157</v>
      </c>
      <c r="E178" s="237" t="s">
        <v>21</v>
      </c>
      <c r="F178" s="238" t="s">
        <v>1122</v>
      </c>
      <c r="G178" s="235"/>
      <c r="H178" s="237" t="s">
        <v>21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157</v>
      </c>
      <c r="AU178" s="244" t="s">
        <v>81</v>
      </c>
      <c r="AV178" s="11" t="s">
        <v>79</v>
      </c>
      <c r="AW178" s="11" t="s">
        <v>34</v>
      </c>
      <c r="AX178" s="11" t="s">
        <v>71</v>
      </c>
      <c r="AY178" s="244" t="s">
        <v>148</v>
      </c>
    </row>
    <row r="179" s="11" customFormat="1">
      <c r="B179" s="234"/>
      <c r="C179" s="235"/>
      <c r="D179" s="236" t="s">
        <v>157</v>
      </c>
      <c r="E179" s="237" t="s">
        <v>21</v>
      </c>
      <c r="F179" s="238" t="s">
        <v>1037</v>
      </c>
      <c r="G179" s="235"/>
      <c r="H179" s="237" t="s">
        <v>21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157</v>
      </c>
      <c r="AU179" s="244" t="s">
        <v>81</v>
      </c>
      <c r="AV179" s="11" t="s">
        <v>79</v>
      </c>
      <c r="AW179" s="11" t="s">
        <v>34</v>
      </c>
      <c r="AX179" s="11" t="s">
        <v>71</v>
      </c>
      <c r="AY179" s="244" t="s">
        <v>148</v>
      </c>
    </row>
    <row r="180" s="12" customFormat="1">
      <c r="B180" s="245"/>
      <c r="C180" s="246"/>
      <c r="D180" s="236" t="s">
        <v>157</v>
      </c>
      <c r="E180" s="247" t="s">
        <v>21</v>
      </c>
      <c r="F180" s="248" t="s">
        <v>79</v>
      </c>
      <c r="G180" s="246"/>
      <c r="H180" s="249">
        <v>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AT180" s="255" t="s">
        <v>157</v>
      </c>
      <c r="AU180" s="255" t="s">
        <v>81</v>
      </c>
      <c r="AV180" s="12" t="s">
        <v>81</v>
      </c>
      <c r="AW180" s="12" t="s">
        <v>34</v>
      </c>
      <c r="AX180" s="12" t="s">
        <v>79</v>
      </c>
      <c r="AY180" s="255" t="s">
        <v>148</v>
      </c>
    </row>
    <row r="181" s="1" customFormat="1" ht="38.25" customHeight="1">
      <c r="B181" s="46"/>
      <c r="C181" s="222" t="s">
        <v>305</v>
      </c>
      <c r="D181" s="222" t="s">
        <v>151</v>
      </c>
      <c r="E181" s="223" t="s">
        <v>1123</v>
      </c>
      <c r="F181" s="224" t="s">
        <v>1124</v>
      </c>
      <c r="G181" s="225" t="s">
        <v>265</v>
      </c>
      <c r="H181" s="226">
        <v>0.023</v>
      </c>
      <c r="I181" s="227"/>
      <c r="J181" s="228">
        <f>ROUND(I181*H181,2)</f>
        <v>0</v>
      </c>
      <c r="K181" s="224" t="s">
        <v>154</v>
      </c>
      <c r="L181" s="72"/>
      <c r="M181" s="229" t="s">
        <v>21</v>
      </c>
      <c r="N181" s="230" t="s">
        <v>42</v>
      </c>
      <c r="O181" s="47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AR181" s="24" t="s">
        <v>256</v>
      </c>
      <c r="AT181" s="24" t="s">
        <v>151</v>
      </c>
      <c r="AU181" s="24" t="s">
        <v>81</v>
      </c>
      <c r="AY181" s="24" t="s">
        <v>148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24" t="s">
        <v>79</v>
      </c>
      <c r="BK181" s="233">
        <f>ROUND(I181*H181,2)</f>
        <v>0</v>
      </c>
      <c r="BL181" s="24" t="s">
        <v>256</v>
      </c>
      <c r="BM181" s="24" t="s">
        <v>1125</v>
      </c>
    </row>
    <row r="182" s="1" customFormat="1" ht="38.25" customHeight="1">
      <c r="B182" s="46"/>
      <c r="C182" s="222" t="s">
        <v>310</v>
      </c>
      <c r="D182" s="222" t="s">
        <v>151</v>
      </c>
      <c r="E182" s="223" t="s">
        <v>1126</v>
      </c>
      <c r="F182" s="224" t="s">
        <v>1127</v>
      </c>
      <c r="G182" s="225" t="s">
        <v>265</v>
      </c>
      <c r="H182" s="226">
        <v>0.023</v>
      </c>
      <c r="I182" s="227"/>
      <c r="J182" s="228">
        <f>ROUND(I182*H182,2)</f>
        <v>0</v>
      </c>
      <c r="K182" s="224" t="s">
        <v>154</v>
      </c>
      <c r="L182" s="72"/>
      <c r="M182" s="229" t="s">
        <v>21</v>
      </c>
      <c r="N182" s="230" t="s">
        <v>42</v>
      </c>
      <c r="O182" s="47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AR182" s="24" t="s">
        <v>256</v>
      </c>
      <c r="AT182" s="24" t="s">
        <v>151</v>
      </c>
      <c r="AU182" s="24" t="s">
        <v>81</v>
      </c>
      <c r="AY182" s="24" t="s">
        <v>148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24" t="s">
        <v>79</v>
      </c>
      <c r="BK182" s="233">
        <f>ROUND(I182*H182,2)</f>
        <v>0</v>
      </c>
      <c r="BL182" s="24" t="s">
        <v>256</v>
      </c>
      <c r="BM182" s="24" t="s">
        <v>1128</v>
      </c>
    </row>
    <row r="183" s="10" customFormat="1" ht="29.88" customHeight="1">
      <c r="B183" s="206"/>
      <c r="C183" s="207"/>
      <c r="D183" s="208" t="s">
        <v>70</v>
      </c>
      <c r="E183" s="220" t="s">
        <v>1129</v>
      </c>
      <c r="F183" s="220" t="s">
        <v>1130</v>
      </c>
      <c r="G183" s="207"/>
      <c r="H183" s="207"/>
      <c r="I183" s="210"/>
      <c r="J183" s="221">
        <f>BK183</f>
        <v>0</v>
      </c>
      <c r="K183" s="207"/>
      <c r="L183" s="212"/>
      <c r="M183" s="213"/>
      <c r="N183" s="214"/>
      <c r="O183" s="214"/>
      <c r="P183" s="215">
        <f>SUM(P184:P193)</f>
        <v>0</v>
      </c>
      <c r="Q183" s="214"/>
      <c r="R183" s="215">
        <f>SUM(R184:R193)</f>
        <v>0.0123</v>
      </c>
      <c r="S183" s="214"/>
      <c r="T183" s="216">
        <f>SUM(T184:T193)</f>
        <v>0.01704</v>
      </c>
      <c r="AR183" s="217" t="s">
        <v>81</v>
      </c>
      <c r="AT183" s="218" t="s">
        <v>70</v>
      </c>
      <c r="AU183" s="218" t="s">
        <v>79</v>
      </c>
      <c r="AY183" s="217" t="s">
        <v>148</v>
      </c>
      <c r="BK183" s="219">
        <f>SUM(BK184:BK193)</f>
        <v>0</v>
      </c>
    </row>
    <row r="184" s="1" customFormat="1" ht="16.5" customHeight="1">
      <c r="B184" s="46"/>
      <c r="C184" s="222" t="s">
        <v>315</v>
      </c>
      <c r="D184" s="222" t="s">
        <v>151</v>
      </c>
      <c r="E184" s="223" t="s">
        <v>1131</v>
      </c>
      <c r="F184" s="224" t="s">
        <v>1132</v>
      </c>
      <c r="G184" s="225" t="s">
        <v>162</v>
      </c>
      <c r="H184" s="226">
        <v>8</v>
      </c>
      <c r="I184" s="227"/>
      <c r="J184" s="228">
        <f>ROUND(I184*H184,2)</f>
        <v>0</v>
      </c>
      <c r="K184" s="224" t="s">
        <v>154</v>
      </c>
      <c r="L184" s="72"/>
      <c r="M184" s="229" t="s">
        <v>21</v>
      </c>
      <c r="N184" s="230" t="s">
        <v>42</v>
      </c>
      <c r="O184" s="47"/>
      <c r="P184" s="231">
        <f>O184*H184</f>
        <v>0</v>
      </c>
      <c r="Q184" s="231">
        <v>0</v>
      </c>
      <c r="R184" s="231">
        <f>Q184*H184</f>
        <v>0</v>
      </c>
      <c r="S184" s="231">
        <v>0.0021299999999999999</v>
      </c>
      <c r="T184" s="232">
        <f>S184*H184</f>
        <v>0.01704</v>
      </c>
      <c r="AR184" s="24" t="s">
        <v>256</v>
      </c>
      <c r="AT184" s="24" t="s">
        <v>151</v>
      </c>
      <c r="AU184" s="24" t="s">
        <v>81</v>
      </c>
      <c r="AY184" s="24" t="s">
        <v>148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24" t="s">
        <v>79</v>
      </c>
      <c r="BK184" s="233">
        <f>ROUND(I184*H184,2)</f>
        <v>0</v>
      </c>
      <c r="BL184" s="24" t="s">
        <v>256</v>
      </c>
      <c r="BM184" s="24" t="s">
        <v>1133</v>
      </c>
    </row>
    <row r="185" s="12" customFormat="1">
      <c r="B185" s="245"/>
      <c r="C185" s="246"/>
      <c r="D185" s="236" t="s">
        <v>157</v>
      </c>
      <c r="E185" s="247" t="s">
        <v>21</v>
      </c>
      <c r="F185" s="248" t="s">
        <v>1134</v>
      </c>
      <c r="G185" s="246"/>
      <c r="H185" s="249">
        <v>8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AT185" s="255" t="s">
        <v>157</v>
      </c>
      <c r="AU185" s="255" t="s">
        <v>81</v>
      </c>
      <c r="AV185" s="12" t="s">
        <v>81</v>
      </c>
      <c r="AW185" s="12" t="s">
        <v>34</v>
      </c>
      <c r="AX185" s="12" t="s">
        <v>79</v>
      </c>
      <c r="AY185" s="255" t="s">
        <v>148</v>
      </c>
    </row>
    <row r="186" s="1" customFormat="1" ht="16.5" customHeight="1">
      <c r="B186" s="46"/>
      <c r="C186" s="222" t="s">
        <v>320</v>
      </c>
      <c r="D186" s="222" t="s">
        <v>151</v>
      </c>
      <c r="E186" s="223" t="s">
        <v>1135</v>
      </c>
      <c r="F186" s="224" t="s">
        <v>1136</v>
      </c>
      <c r="G186" s="225" t="s">
        <v>162</v>
      </c>
      <c r="H186" s="226">
        <v>10</v>
      </c>
      <c r="I186" s="227"/>
      <c r="J186" s="228">
        <f>ROUND(I186*H186,2)</f>
        <v>0</v>
      </c>
      <c r="K186" s="224" t="s">
        <v>154</v>
      </c>
      <c r="L186" s="72"/>
      <c r="M186" s="229" t="s">
        <v>21</v>
      </c>
      <c r="N186" s="230" t="s">
        <v>42</v>
      </c>
      <c r="O186" s="47"/>
      <c r="P186" s="231">
        <f>O186*H186</f>
        <v>0</v>
      </c>
      <c r="Q186" s="231">
        <v>0.00107</v>
      </c>
      <c r="R186" s="231">
        <f>Q186*H186</f>
        <v>0.010699999999999999</v>
      </c>
      <c r="S186" s="231">
        <v>0</v>
      </c>
      <c r="T186" s="232">
        <f>S186*H186</f>
        <v>0</v>
      </c>
      <c r="AR186" s="24" t="s">
        <v>256</v>
      </c>
      <c r="AT186" s="24" t="s">
        <v>151</v>
      </c>
      <c r="AU186" s="24" t="s">
        <v>81</v>
      </c>
      <c r="AY186" s="24" t="s">
        <v>148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24" t="s">
        <v>79</v>
      </c>
      <c r="BK186" s="233">
        <f>ROUND(I186*H186,2)</f>
        <v>0</v>
      </c>
      <c r="BL186" s="24" t="s">
        <v>256</v>
      </c>
      <c r="BM186" s="24" t="s">
        <v>1137</v>
      </c>
    </row>
    <row r="187" s="11" customFormat="1">
      <c r="B187" s="234"/>
      <c r="C187" s="235"/>
      <c r="D187" s="236" t="s">
        <v>157</v>
      </c>
      <c r="E187" s="237" t="s">
        <v>21</v>
      </c>
      <c r="F187" s="238" t="s">
        <v>1138</v>
      </c>
      <c r="G187" s="235"/>
      <c r="H187" s="237" t="s">
        <v>21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157</v>
      </c>
      <c r="AU187" s="244" t="s">
        <v>81</v>
      </c>
      <c r="AV187" s="11" t="s">
        <v>79</v>
      </c>
      <c r="AW187" s="11" t="s">
        <v>34</v>
      </c>
      <c r="AX187" s="11" t="s">
        <v>71</v>
      </c>
      <c r="AY187" s="244" t="s">
        <v>148</v>
      </c>
    </row>
    <row r="188" s="12" customFormat="1">
      <c r="B188" s="245"/>
      <c r="C188" s="246"/>
      <c r="D188" s="236" t="s">
        <v>157</v>
      </c>
      <c r="E188" s="247" t="s">
        <v>21</v>
      </c>
      <c r="F188" s="248" t="s">
        <v>1139</v>
      </c>
      <c r="G188" s="246"/>
      <c r="H188" s="249">
        <v>10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157</v>
      </c>
      <c r="AU188" s="255" t="s">
        <v>81</v>
      </c>
      <c r="AV188" s="12" t="s">
        <v>81</v>
      </c>
      <c r="AW188" s="12" t="s">
        <v>34</v>
      </c>
      <c r="AX188" s="12" t="s">
        <v>79</v>
      </c>
      <c r="AY188" s="255" t="s">
        <v>148</v>
      </c>
    </row>
    <row r="189" s="1" customFormat="1" ht="38.25" customHeight="1">
      <c r="B189" s="46"/>
      <c r="C189" s="222" t="s">
        <v>327</v>
      </c>
      <c r="D189" s="222" t="s">
        <v>151</v>
      </c>
      <c r="E189" s="223" t="s">
        <v>1140</v>
      </c>
      <c r="F189" s="224" t="s">
        <v>1141</v>
      </c>
      <c r="G189" s="225" t="s">
        <v>162</v>
      </c>
      <c r="H189" s="226">
        <v>10</v>
      </c>
      <c r="I189" s="227"/>
      <c r="J189" s="228">
        <f>ROUND(I189*H189,2)</f>
        <v>0</v>
      </c>
      <c r="K189" s="224" t="s">
        <v>154</v>
      </c>
      <c r="L189" s="72"/>
      <c r="M189" s="229" t="s">
        <v>21</v>
      </c>
      <c r="N189" s="230" t="s">
        <v>42</v>
      </c>
      <c r="O189" s="47"/>
      <c r="P189" s="231">
        <f>O189*H189</f>
        <v>0</v>
      </c>
      <c r="Q189" s="231">
        <v>0.00016000000000000001</v>
      </c>
      <c r="R189" s="231">
        <f>Q189*H189</f>
        <v>0.0016000000000000001</v>
      </c>
      <c r="S189" s="231">
        <v>0</v>
      </c>
      <c r="T189" s="232">
        <f>S189*H189</f>
        <v>0</v>
      </c>
      <c r="AR189" s="24" t="s">
        <v>256</v>
      </c>
      <c r="AT189" s="24" t="s">
        <v>151</v>
      </c>
      <c r="AU189" s="24" t="s">
        <v>81</v>
      </c>
      <c r="AY189" s="24" t="s">
        <v>148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24" t="s">
        <v>79</v>
      </c>
      <c r="BK189" s="233">
        <f>ROUND(I189*H189,2)</f>
        <v>0</v>
      </c>
      <c r="BL189" s="24" t="s">
        <v>256</v>
      </c>
      <c r="BM189" s="24" t="s">
        <v>1142</v>
      </c>
    </row>
    <row r="190" s="11" customFormat="1">
      <c r="B190" s="234"/>
      <c r="C190" s="235"/>
      <c r="D190" s="236" t="s">
        <v>157</v>
      </c>
      <c r="E190" s="237" t="s">
        <v>21</v>
      </c>
      <c r="F190" s="238" t="s">
        <v>1143</v>
      </c>
      <c r="G190" s="235"/>
      <c r="H190" s="237" t="s">
        <v>21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AT190" s="244" t="s">
        <v>157</v>
      </c>
      <c r="AU190" s="244" t="s">
        <v>81</v>
      </c>
      <c r="AV190" s="11" t="s">
        <v>79</v>
      </c>
      <c r="AW190" s="11" t="s">
        <v>34</v>
      </c>
      <c r="AX190" s="11" t="s">
        <v>71</v>
      </c>
      <c r="AY190" s="244" t="s">
        <v>148</v>
      </c>
    </row>
    <row r="191" s="12" customFormat="1">
      <c r="B191" s="245"/>
      <c r="C191" s="246"/>
      <c r="D191" s="236" t="s">
        <v>157</v>
      </c>
      <c r="E191" s="247" t="s">
        <v>21</v>
      </c>
      <c r="F191" s="248" t="s">
        <v>1139</v>
      </c>
      <c r="G191" s="246"/>
      <c r="H191" s="249">
        <v>10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157</v>
      </c>
      <c r="AU191" s="255" t="s">
        <v>81</v>
      </c>
      <c r="AV191" s="12" t="s">
        <v>81</v>
      </c>
      <c r="AW191" s="12" t="s">
        <v>34</v>
      </c>
      <c r="AX191" s="12" t="s">
        <v>79</v>
      </c>
      <c r="AY191" s="255" t="s">
        <v>148</v>
      </c>
    </row>
    <row r="192" s="1" customFormat="1" ht="38.25" customHeight="1">
      <c r="B192" s="46"/>
      <c r="C192" s="222" t="s">
        <v>331</v>
      </c>
      <c r="D192" s="222" t="s">
        <v>151</v>
      </c>
      <c r="E192" s="223" t="s">
        <v>1144</v>
      </c>
      <c r="F192" s="224" t="s">
        <v>1145</v>
      </c>
      <c r="G192" s="225" t="s">
        <v>265</v>
      </c>
      <c r="H192" s="226">
        <v>0.012</v>
      </c>
      <c r="I192" s="227"/>
      <c r="J192" s="228">
        <f>ROUND(I192*H192,2)</f>
        <v>0</v>
      </c>
      <c r="K192" s="224" t="s">
        <v>154</v>
      </c>
      <c r="L192" s="72"/>
      <c r="M192" s="229" t="s">
        <v>21</v>
      </c>
      <c r="N192" s="230" t="s">
        <v>42</v>
      </c>
      <c r="O192" s="47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AR192" s="24" t="s">
        <v>256</v>
      </c>
      <c r="AT192" s="24" t="s">
        <v>151</v>
      </c>
      <c r="AU192" s="24" t="s">
        <v>81</v>
      </c>
      <c r="AY192" s="24" t="s">
        <v>148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24" t="s">
        <v>79</v>
      </c>
      <c r="BK192" s="233">
        <f>ROUND(I192*H192,2)</f>
        <v>0</v>
      </c>
      <c r="BL192" s="24" t="s">
        <v>256</v>
      </c>
      <c r="BM192" s="24" t="s">
        <v>1146</v>
      </c>
    </row>
    <row r="193" s="1" customFormat="1" ht="38.25" customHeight="1">
      <c r="B193" s="46"/>
      <c r="C193" s="222" t="s">
        <v>338</v>
      </c>
      <c r="D193" s="222" t="s">
        <v>151</v>
      </c>
      <c r="E193" s="223" t="s">
        <v>1147</v>
      </c>
      <c r="F193" s="224" t="s">
        <v>1148</v>
      </c>
      <c r="G193" s="225" t="s">
        <v>265</v>
      </c>
      <c r="H193" s="226">
        <v>0.012</v>
      </c>
      <c r="I193" s="227"/>
      <c r="J193" s="228">
        <f>ROUND(I193*H193,2)</f>
        <v>0</v>
      </c>
      <c r="K193" s="224" t="s">
        <v>154</v>
      </c>
      <c r="L193" s="72"/>
      <c r="M193" s="229" t="s">
        <v>21</v>
      </c>
      <c r="N193" s="230" t="s">
        <v>42</v>
      </c>
      <c r="O193" s="47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AR193" s="24" t="s">
        <v>256</v>
      </c>
      <c r="AT193" s="24" t="s">
        <v>151</v>
      </c>
      <c r="AU193" s="24" t="s">
        <v>81</v>
      </c>
      <c r="AY193" s="24" t="s">
        <v>148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24" t="s">
        <v>79</v>
      </c>
      <c r="BK193" s="233">
        <f>ROUND(I193*H193,2)</f>
        <v>0</v>
      </c>
      <c r="BL193" s="24" t="s">
        <v>256</v>
      </c>
      <c r="BM193" s="24" t="s">
        <v>1149</v>
      </c>
    </row>
    <row r="194" s="10" customFormat="1" ht="29.88" customHeight="1">
      <c r="B194" s="206"/>
      <c r="C194" s="207"/>
      <c r="D194" s="208" t="s">
        <v>70</v>
      </c>
      <c r="E194" s="220" t="s">
        <v>464</v>
      </c>
      <c r="F194" s="220" t="s">
        <v>465</v>
      </c>
      <c r="G194" s="207"/>
      <c r="H194" s="207"/>
      <c r="I194" s="210"/>
      <c r="J194" s="221">
        <f>BK194</f>
        <v>0</v>
      </c>
      <c r="K194" s="207"/>
      <c r="L194" s="212"/>
      <c r="M194" s="213"/>
      <c r="N194" s="214"/>
      <c r="O194" s="214"/>
      <c r="P194" s="215">
        <f>SUM(P195:P196)</f>
        <v>0</v>
      </c>
      <c r="Q194" s="214"/>
      <c r="R194" s="215">
        <f>SUM(R195:R196)</f>
        <v>0</v>
      </c>
      <c r="S194" s="214"/>
      <c r="T194" s="216">
        <f>SUM(T195:T196)</f>
        <v>0</v>
      </c>
      <c r="AR194" s="217" t="s">
        <v>81</v>
      </c>
      <c r="AT194" s="218" t="s">
        <v>70</v>
      </c>
      <c r="AU194" s="218" t="s">
        <v>79</v>
      </c>
      <c r="AY194" s="217" t="s">
        <v>148</v>
      </c>
      <c r="BK194" s="219">
        <f>SUM(BK195:BK196)</f>
        <v>0</v>
      </c>
    </row>
    <row r="195" s="1" customFormat="1" ht="25.5" customHeight="1">
      <c r="B195" s="46"/>
      <c r="C195" s="222" t="s">
        <v>341</v>
      </c>
      <c r="D195" s="222" t="s">
        <v>151</v>
      </c>
      <c r="E195" s="223" t="s">
        <v>1150</v>
      </c>
      <c r="F195" s="224" t="s">
        <v>1151</v>
      </c>
      <c r="G195" s="225" t="s">
        <v>469</v>
      </c>
      <c r="H195" s="226">
        <v>1</v>
      </c>
      <c r="I195" s="227"/>
      <c r="J195" s="228">
        <f>ROUND(I195*H195,2)</f>
        <v>0</v>
      </c>
      <c r="K195" s="224" t="s">
        <v>21</v>
      </c>
      <c r="L195" s="72"/>
      <c r="M195" s="229" t="s">
        <v>21</v>
      </c>
      <c r="N195" s="230" t="s">
        <v>42</v>
      </c>
      <c r="O195" s="47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AR195" s="24" t="s">
        <v>256</v>
      </c>
      <c r="AT195" s="24" t="s">
        <v>151</v>
      </c>
      <c r="AU195" s="24" t="s">
        <v>81</v>
      </c>
      <c r="AY195" s="24" t="s">
        <v>148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24" t="s">
        <v>79</v>
      </c>
      <c r="BK195" s="233">
        <f>ROUND(I195*H195,2)</f>
        <v>0</v>
      </c>
      <c r="BL195" s="24" t="s">
        <v>256</v>
      </c>
      <c r="BM195" s="24" t="s">
        <v>1152</v>
      </c>
    </row>
    <row r="196" s="1" customFormat="1" ht="16.5" customHeight="1">
      <c r="B196" s="46"/>
      <c r="C196" s="222" t="s">
        <v>324</v>
      </c>
      <c r="D196" s="222" t="s">
        <v>151</v>
      </c>
      <c r="E196" s="223" t="s">
        <v>1153</v>
      </c>
      <c r="F196" s="224" t="s">
        <v>468</v>
      </c>
      <c r="G196" s="225" t="s">
        <v>469</v>
      </c>
      <c r="H196" s="226">
        <v>1</v>
      </c>
      <c r="I196" s="227"/>
      <c r="J196" s="228">
        <f>ROUND(I196*H196,2)</f>
        <v>0</v>
      </c>
      <c r="K196" s="224" t="s">
        <v>21</v>
      </c>
      <c r="L196" s="72"/>
      <c r="M196" s="229" t="s">
        <v>21</v>
      </c>
      <c r="N196" s="230" t="s">
        <v>42</v>
      </c>
      <c r="O196" s="47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AR196" s="24" t="s">
        <v>256</v>
      </c>
      <c r="AT196" s="24" t="s">
        <v>151</v>
      </c>
      <c r="AU196" s="24" t="s">
        <v>81</v>
      </c>
      <c r="AY196" s="24" t="s">
        <v>148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24" t="s">
        <v>79</v>
      </c>
      <c r="BK196" s="233">
        <f>ROUND(I196*H196,2)</f>
        <v>0</v>
      </c>
      <c r="BL196" s="24" t="s">
        <v>256</v>
      </c>
      <c r="BM196" s="24" t="s">
        <v>1154</v>
      </c>
    </row>
    <row r="197" s="10" customFormat="1" ht="29.88" customHeight="1">
      <c r="B197" s="206"/>
      <c r="C197" s="207"/>
      <c r="D197" s="208" t="s">
        <v>70</v>
      </c>
      <c r="E197" s="220" t="s">
        <v>1155</v>
      </c>
      <c r="F197" s="220" t="s">
        <v>1156</v>
      </c>
      <c r="G197" s="207"/>
      <c r="H197" s="207"/>
      <c r="I197" s="210"/>
      <c r="J197" s="221">
        <f>BK197</f>
        <v>0</v>
      </c>
      <c r="K197" s="207"/>
      <c r="L197" s="212"/>
      <c r="M197" s="213"/>
      <c r="N197" s="214"/>
      <c r="O197" s="214"/>
      <c r="P197" s="215">
        <f>P198</f>
        <v>0</v>
      </c>
      <c r="Q197" s="214"/>
      <c r="R197" s="215">
        <f>R198</f>
        <v>0</v>
      </c>
      <c r="S197" s="214"/>
      <c r="T197" s="216">
        <f>T198</f>
        <v>0</v>
      </c>
      <c r="AR197" s="217" t="s">
        <v>81</v>
      </c>
      <c r="AT197" s="218" t="s">
        <v>70</v>
      </c>
      <c r="AU197" s="218" t="s">
        <v>79</v>
      </c>
      <c r="AY197" s="217" t="s">
        <v>148</v>
      </c>
      <c r="BK197" s="219">
        <f>BK198</f>
        <v>0</v>
      </c>
    </row>
    <row r="198" s="1" customFormat="1" ht="16.5" customHeight="1">
      <c r="B198" s="46"/>
      <c r="C198" s="222" t="s">
        <v>352</v>
      </c>
      <c r="D198" s="222" t="s">
        <v>151</v>
      </c>
      <c r="E198" s="223" t="s">
        <v>1157</v>
      </c>
      <c r="F198" s="224" t="s">
        <v>1158</v>
      </c>
      <c r="G198" s="225" t="s">
        <v>469</v>
      </c>
      <c r="H198" s="226">
        <v>1</v>
      </c>
      <c r="I198" s="227"/>
      <c r="J198" s="228">
        <f>ROUND(I198*H198,2)</f>
        <v>0</v>
      </c>
      <c r="K198" s="224" t="s">
        <v>21</v>
      </c>
      <c r="L198" s="72"/>
      <c r="M198" s="229" t="s">
        <v>21</v>
      </c>
      <c r="N198" s="230" t="s">
        <v>42</v>
      </c>
      <c r="O198" s="47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AR198" s="24" t="s">
        <v>256</v>
      </c>
      <c r="AT198" s="24" t="s">
        <v>151</v>
      </c>
      <c r="AU198" s="24" t="s">
        <v>81</v>
      </c>
      <c r="AY198" s="24" t="s">
        <v>148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24" t="s">
        <v>79</v>
      </c>
      <c r="BK198" s="233">
        <f>ROUND(I198*H198,2)</f>
        <v>0</v>
      </c>
      <c r="BL198" s="24" t="s">
        <v>256</v>
      </c>
      <c r="BM198" s="24" t="s">
        <v>1159</v>
      </c>
    </row>
    <row r="199" s="10" customFormat="1" ht="29.88" customHeight="1">
      <c r="B199" s="206"/>
      <c r="C199" s="207"/>
      <c r="D199" s="208" t="s">
        <v>70</v>
      </c>
      <c r="E199" s="220" t="s">
        <v>1160</v>
      </c>
      <c r="F199" s="220" t="s">
        <v>1161</v>
      </c>
      <c r="G199" s="207"/>
      <c r="H199" s="207"/>
      <c r="I199" s="210"/>
      <c r="J199" s="221">
        <f>BK199</f>
        <v>0</v>
      </c>
      <c r="K199" s="207"/>
      <c r="L199" s="212"/>
      <c r="M199" s="213"/>
      <c r="N199" s="214"/>
      <c r="O199" s="214"/>
      <c r="P199" s="215">
        <f>SUM(P200:P212)</f>
        <v>0</v>
      </c>
      <c r="Q199" s="214"/>
      <c r="R199" s="215">
        <f>SUM(R200:R212)</f>
        <v>0.30680839999999998</v>
      </c>
      <c r="S199" s="214"/>
      <c r="T199" s="216">
        <f>SUM(T200:T212)</f>
        <v>0</v>
      </c>
      <c r="AR199" s="217" t="s">
        <v>81</v>
      </c>
      <c r="AT199" s="218" t="s">
        <v>70</v>
      </c>
      <c r="AU199" s="218" t="s">
        <v>79</v>
      </c>
      <c r="AY199" s="217" t="s">
        <v>148</v>
      </c>
      <c r="BK199" s="219">
        <f>SUM(BK200:BK212)</f>
        <v>0</v>
      </c>
    </row>
    <row r="200" s="1" customFormat="1" ht="38.25" customHeight="1">
      <c r="B200" s="46"/>
      <c r="C200" s="222" t="s">
        <v>358</v>
      </c>
      <c r="D200" s="222" t="s">
        <v>151</v>
      </c>
      <c r="E200" s="223" t="s">
        <v>1162</v>
      </c>
      <c r="F200" s="224" t="s">
        <v>1163</v>
      </c>
      <c r="G200" s="225" t="s">
        <v>98</v>
      </c>
      <c r="H200" s="226">
        <v>17.41</v>
      </c>
      <c r="I200" s="227"/>
      <c r="J200" s="228">
        <f>ROUND(I200*H200,2)</f>
        <v>0</v>
      </c>
      <c r="K200" s="224" t="s">
        <v>154</v>
      </c>
      <c r="L200" s="72"/>
      <c r="M200" s="229" t="s">
        <v>21</v>
      </c>
      <c r="N200" s="230" t="s">
        <v>42</v>
      </c>
      <c r="O200" s="47"/>
      <c r="P200" s="231">
        <f>O200*H200</f>
        <v>0</v>
      </c>
      <c r="Q200" s="231">
        <v>0.01694</v>
      </c>
      <c r="R200" s="231">
        <f>Q200*H200</f>
        <v>0.2949254</v>
      </c>
      <c r="S200" s="231">
        <v>0</v>
      </c>
      <c r="T200" s="232">
        <f>S200*H200</f>
        <v>0</v>
      </c>
      <c r="AR200" s="24" t="s">
        <v>256</v>
      </c>
      <c r="AT200" s="24" t="s">
        <v>151</v>
      </c>
      <c r="AU200" s="24" t="s">
        <v>81</v>
      </c>
      <c r="AY200" s="24" t="s">
        <v>148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24" t="s">
        <v>79</v>
      </c>
      <c r="BK200" s="233">
        <f>ROUND(I200*H200,2)</f>
        <v>0</v>
      </c>
      <c r="BL200" s="24" t="s">
        <v>256</v>
      </c>
      <c r="BM200" s="24" t="s">
        <v>1164</v>
      </c>
    </row>
    <row r="201" s="11" customFormat="1">
      <c r="B201" s="234"/>
      <c r="C201" s="235"/>
      <c r="D201" s="236" t="s">
        <v>157</v>
      </c>
      <c r="E201" s="237" t="s">
        <v>21</v>
      </c>
      <c r="F201" s="238" t="s">
        <v>1165</v>
      </c>
      <c r="G201" s="235"/>
      <c r="H201" s="237" t="s">
        <v>21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157</v>
      </c>
      <c r="AU201" s="244" t="s">
        <v>81</v>
      </c>
      <c r="AV201" s="11" t="s">
        <v>79</v>
      </c>
      <c r="AW201" s="11" t="s">
        <v>34</v>
      </c>
      <c r="AX201" s="11" t="s">
        <v>71</v>
      </c>
      <c r="AY201" s="244" t="s">
        <v>148</v>
      </c>
    </row>
    <row r="202" s="12" customFormat="1">
      <c r="B202" s="245"/>
      <c r="C202" s="246"/>
      <c r="D202" s="236" t="s">
        <v>157</v>
      </c>
      <c r="E202" s="247" t="s">
        <v>21</v>
      </c>
      <c r="F202" s="248" t="s">
        <v>242</v>
      </c>
      <c r="G202" s="246"/>
      <c r="H202" s="249">
        <v>14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AT202" s="255" t="s">
        <v>157</v>
      </c>
      <c r="AU202" s="255" t="s">
        <v>81</v>
      </c>
      <c r="AV202" s="12" t="s">
        <v>81</v>
      </c>
      <c r="AW202" s="12" t="s">
        <v>34</v>
      </c>
      <c r="AX202" s="12" t="s">
        <v>71</v>
      </c>
      <c r="AY202" s="255" t="s">
        <v>148</v>
      </c>
    </row>
    <row r="203" s="12" customFormat="1">
      <c r="B203" s="245"/>
      <c r="C203" s="246"/>
      <c r="D203" s="236" t="s">
        <v>157</v>
      </c>
      <c r="E203" s="247" t="s">
        <v>21</v>
      </c>
      <c r="F203" s="248" t="s">
        <v>1166</v>
      </c>
      <c r="G203" s="246"/>
      <c r="H203" s="249">
        <v>3.4100000000000001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AT203" s="255" t="s">
        <v>157</v>
      </c>
      <c r="AU203" s="255" t="s">
        <v>81</v>
      </c>
      <c r="AV203" s="12" t="s">
        <v>81</v>
      </c>
      <c r="AW203" s="12" t="s">
        <v>34</v>
      </c>
      <c r="AX203" s="12" t="s">
        <v>71</v>
      </c>
      <c r="AY203" s="255" t="s">
        <v>148</v>
      </c>
    </row>
    <row r="204" s="13" customFormat="1">
      <c r="B204" s="256"/>
      <c r="C204" s="257"/>
      <c r="D204" s="236" t="s">
        <v>157</v>
      </c>
      <c r="E204" s="258" t="s">
        <v>21</v>
      </c>
      <c r="F204" s="259" t="s">
        <v>173</v>
      </c>
      <c r="G204" s="257"/>
      <c r="H204" s="260">
        <v>17.41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AT204" s="266" t="s">
        <v>157</v>
      </c>
      <c r="AU204" s="266" t="s">
        <v>81</v>
      </c>
      <c r="AV204" s="13" t="s">
        <v>155</v>
      </c>
      <c r="AW204" s="13" t="s">
        <v>34</v>
      </c>
      <c r="AX204" s="13" t="s">
        <v>79</v>
      </c>
      <c r="AY204" s="266" t="s">
        <v>148</v>
      </c>
    </row>
    <row r="205" s="1" customFormat="1" ht="25.5" customHeight="1">
      <c r="B205" s="46"/>
      <c r="C205" s="222" t="s">
        <v>365</v>
      </c>
      <c r="D205" s="222" t="s">
        <v>151</v>
      </c>
      <c r="E205" s="223" t="s">
        <v>1167</v>
      </c>
      <c r="F205" s="224" t="s">
        <v>1168</v>
      </c>
      <c r="G205" s="225" t="s">
        <v>162</v>
      </c>
      <c r="H205" s="226">
        <v>2.2000000000000002</v>
      </c>
      <c r="I205" s="227"/>
      <c r="J205" s="228">
        <f>ROUND(I205*H205,2)</f>
        <v>0</v>
      </c>
      <c r="K205" s="224" t="s">
        <v>154</v>
      </c>
      <c r="L205" s="72"/>
      <c r="M205" s="229" t="s">
        <v>21</v>
      </c>
      <c r="N205" s="230" t="s">
        <v>42</v>
      </c>
      <c r="O205" s="47"/>
      <c r="P205" s="231">
        <f>O205*H205</f>
        <v>0</v>
      </c>
      <c r="Q205" s="231">
        <v>0.00025999999999999998</v>
      </c>
      <c r="R205" s="231">
        <f>Q205*H205</f>
        <v>0.00057200000000000003</v>
      </c>
      <c r="S205" s="231">
        <v>0</v>
      </c>
      <c r="T205" s="232">
        <f>S205*H205</f>
        <v>0</v>
      </c>
      <c r="AR205" s="24" t="s">
        <v>256</v>
      </c>
      <c r="AT205" s="24" t="s">
        <v>151</v>
      </c>
      <c r="AU205" s="24" t="s">
        <v>81</v>
      </c>
      <c r="AY205" s="24" t="s">
        <v>148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24" t="s">
        <v>79</v>
      </c>
      <c r="BK205" s="233">
        <f>ROUND(I205*H205,2)</f>
        <v>0</v>
      </c>
      <c r="BL205" s="24" t="s">
        <v>256</v>
      </c>
      <c r="BM205" s="24" t="s">
        <v>1169</v>
      </c>
    </row>
    <row r="206" s="1" customFormat="1" ht="38.25" customHeight="1">
      <c r="B206" s="46"/>
      <c r="C206" s="222" t="s">
        <v>369</v>
      </c>
      <c r="D206" s="222" t="s">
        <v>151</v>
      </c>
      <c r="E206" s="223" t="s">
        <v>1170</v>
      </c>
      <c r="F206" s="224" t="s">
        <v>1171</v>
      </c>
      <c r="G206" s="225" t="s">
        <v>162</v>
      </c>
      <c r="H206" s="226">
        <v>2.2000000000000002</v>
      </c>
      <c r="I206" s="227"/>
      <c r="J206" s="228">
        <f>ROUND(I206*H206,2)</f>
        <v>0</v>
      </c>
      <c r="K206" s="224" t="s">
        <v>154</v>
      </c>
      <c r="L206" s="72"/>
      <c r="M206" s="229" t="s">
        <v>21</v>
      </c>
      <c r="N206" s="230" t="s">
        <v>42</v>
      </c>
      <c r="O206" s="47"/>
      <c r="P206" s="231">
        <f>O206*H206</f>
        <v>0</v>
      </c>
      <c r="Q206" s="231">
        <v>0.0043800000000000002</v>
      </c>
      <c r="R206" s="231">
        <f>Q206*H206</f>
        <v>0.0096360000000000005</v>
      </c>
      <c r="S206" s="231">
        <v>0</v>
      </c>
      <c r="T206" s="232">
        <f>S206*H206</f>
        <v>0</v>
      </c>
      <c r="AR206" s="24" t="s">
        <v>256</v>
      </c>
      <c r="AT206" s="24" t="s">
        <v>151</v>
      </c>
      <c r="AU206" s="24" t="s">
        <v>81</v>
      </c>
      <c r="AY206" s="24" t="s">
        <v>148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24" t="s">
        <v>79</v>
      </c>
      <c r="BK206" s="233">
        <f>ROUND(I206*H206,2)</f>
        <v>0</v>
      </c>
      <c r="BL206" s="24" t="s">
        <v>256</v>
      </c>
      <c r="BM206" s="24" t="s">
        <v>1172</v>
      </c>
    </row>
    <row r="207" s="11" customFormat="1">
      <c r="B207" s="234"/>
      <c r="C207" s="235"/>
      <c r="D207" s="236" t="s">
        <v>157</v>
      </c>
      <c r="E207" s="237" t="s">
        <v>21</v>
      </c>
      <c r="F207" s="238" t="s">
        <v>1173</v>
      </c>
      <c r="G207" s="235"/>
      <c r="H207" s="237" t="s">
        <v>21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AT207" s="244" t="s">
        <v>157</v>
      </c>
      <c r="AU207" s="244" t="s">
        <v>81</v>
      </c>
      <c r="AV207" s="11" t="s">
        <v>79</v>
      </c>
      <c r="AW207" s="11" t="s">
        <v>34</v>
      </c>
      <c r="AX207" s="11" t="s">
        <v>71</v>
      </c>
      <c r="AY207" s="244" t="s">
        <v>148</v>
      </c>
    </row>
    <row r="208" s="12" customFormat="1">
      <c r="B208" s="245"/>
      <c r="C208" s="246"/>
      <c r="D208" s="236" t="s">
        <v>157</v>
      </c>
      <c r="E208" s="247" t="s">
        <v>21</v>
      </c>
      <c r="F208" s="248" t="s">
        <v>1174</v>
      </c>
      <c r="G208" s="246"/>
      <c r="H208" s="249">
        <v>2.2000000000000002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AT208" s="255" t="s">
        <v>157</v>
      </c>
      <c r="AU208" s="255" t="s">
        <v>81</v>
      </c>
      <c r="AV208" s="12" t="s">
        <v>81</v>
      </c>
      <c r="AW208" s="12" t="s">
        <v>34</v>
      </c>
      <c r="AX208" s="12" t="s">
        <v>79</v>
      </c>
      <c r="AY208" s="255" t="s">
        <v>148</v>
      </c>
    </row>
    <row r="209" s="1" customFormat="1" ht="25.5" customHeight="1">
      <c r="B209" s="46"/>
      <c r="C209" s="222" t="s">
        <v>371</v>
      </c>
      <c r="D209" s="222" t="s">
        <v>151</v>
      </c>
      <c r="E209" s="223" t="s">
        <v>1175</v>
      </c>
      <c r="F209" s="224" t="s">
        <v>1176</v>
      </c>
      <c r="G209" s="225" t="s">
        <v>98</v>
      </c>
      <c r="H209" s="226">
        <v>16.75</v>
      </c>
      <c r="I209" s="227"/>
      <c r="J209" s="228">
        <f>ROUND(I209*H209,2)</f>
        <v>0</v>
      </c>
      <c r="K209" s="224" t="s">
        <v>154</v>
      </c>
      <c r="L209" s="72"/>
      <c r="M209" s="229" t="s">
        <v>21</v>
      </c>
      <c r="N209" s="230" t="s">
        <v>42</v>
      </c>
      <c r="O209" s="47"/>
      <c r="P209" s="231">
        <f>O209*H209</f>
        <v>0</v>
      </c>
      <c r="Q209" s="231">
        <v>0.00010000000000000001</v>
      </c>
      <c r="R209" s="231">
        <f>Q209*H209</f>
        <v>0.0016750000000000001</v>
      </c>
      <c r="S209" s="231">
        <v>0</v>
      </c>
      <c r="T209" s="232">
        <f>S209*H209</f>
        <v>0</v>
      </c>
      <c r="AR209" s="24" t="s">
        <v>256</v>
      </c>
      <c r="AT209" s="24" t="s">
        <v>151</v>
      </c>
      <c r="AU209" s="24" t="s">
        <v>81</v>
      </c>
      <c r="AY209" s="24" t="s">
        <v>148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24" t="s">
        <v>79</v>
      </c>
      <c r="BK209" s="233">
        <f>ROUND(I209*H209,2)</f>
        <v>0</v>
      </c>
      <c r="BL209" s="24" t="s">
        <v>256</v>
      </c>
      <c r="BM209" s="24" t="s">
        <v>1177</v>
      </c>
    </row>
    <row r="210" s="12" customFormat="1">
      <c r="B210" s="245"/>
      <c r="C210" s="246"/>
      <c r="D210" s="236" t="s">
        <v>157</v>
      </c>
      <c r="E210" s="247" t="s">
        <v>21</v>
      </c>
      <c r="F210" s="248" t="s">
        <v>1056</v>
      </c>
      <c r="G210" s="246"/>
      <c r="H210" s="249">
        <v>16.75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AT210" s="255" t="s">
        <v>157</v>
      </c>
      <c r="AU210" s="255" t="s">
        <v>81</v>
      </c>
      <c r="AV210" s="12" t="s">
        <v>81</v>
      </c>
      <c r="AW210" s="12" t="s">
        <v>34</v>
      </c>
      <c r="AX210" s="12" t="s">
        <v>79</v>
      </c>
      <c r="AY210" s="255" t="s">
        <v>148</v>
      </c>
    </row>
    <row r="211" s="1" customFormat="1" ht="51" customHeight="1">
      <c r="B211" s="46"/>
      <c r="C211" s="222" t="s">
        <v>376</v>
      </c>
      <c r="D211" s="222" t="s">
        <v>151</v>
      </c>
      <c r="E211" s="223" t="s">
        <v>1178</v>
      </c>
      <c r="F211" s="224" t="s">
        <v>1179</v>
      </c>
      <c r="G211" s="225" t="s">
        <v>265</v>
      </c>
      <c r="H211" s="226">
        <v>0.307</v>
      </c>
      <c r="I211" s="227"/>
      <c r="J211" s="228">
        <f>ROUND(I211*H211,2)</f>
        <v>0</v>
      </c>
      <c r="K211" s="224" t="s">
        <v>154</v>
      </c>
      <c r="L211" s="72"/>
      <c r="M211" s="229" t="s">
        <v>21</v>
      </c>
      <c r="N211" s="230" t="s">
        <v>42</v>
      </c>
      <c r="O211" s="47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AR211" s="24" t="s">
        <v>256</v>
      </c>
      <c r="AT211" s="24" t="s">
        <v>151</v>
      </c>
      <c r="AU211" s="24" t="s">
        <v>81</v>
      </c>
      <c r="AY211" s="24" t="s">
        <v>148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24" t="s">
        <v>79</v>
      </c>
      <c r="BK211" s="233">
        <f>ROUND(I211*H211,2)</f>
        <v>0</v>
      </c>
      <c r="BL211" s="24" t="s">
        <v>256</v>
      </c>
      <c r="BM211" s="24" t="s">
        <v>1180</v>
      </c>
    </row>
    <row r="212" s="1" customFormat="1" ht="38.25" customHeight="1">
      <c r="B212" s="46"/>
      <c r="C212" s="222" t="s">
        <v>380</v>
      </c>
      <c r="D212" s="222" t="s">
        <v>151</v>
      </c>
      <c r="E212" s="223" t="s">
        <v>1181</v>
      </c>
      <c r="F212" s="224" t="s">
        <v>1182</v>
      </c>
      <c r="G212" s="225" t="s">
        <v>265</v>
      </c>
      <c r="H212" s="226">
        <v>0.307</v>
      </c>
      <c r="I212" s="227"/>
      <c r="J212" s="228">
        <f>ROUND(I212*H212,2)</f>
        <v>0</v>
      </c>
      <c r="K212" s="224" t="s">
        <v>154</v>
      </c>
      <c r="L212" s="72"/>
      <c r="M212" s="229" t="s">
        <v>21</v>
      </c>
      <c r="N212" s="230" t="s">
        <v>42</v>
      </c>
      <c r="O212" s="47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AR212" s="24" t="s">
        <v>256</v>
      </c>
      <c r="AT212" s="24" t="s">
        <v>151</v>
      </c>
      <c r="AU212" s="24" t="s">
        <v>81</v>
      </c>
      <c r="AY212" s="24" t="s">
        <v>148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24" t="s">
        <v>79</v>
      </c>
      <c r="BK212" s="233">
        <f>ROUND(I212*H212,2)</f>
        <v>0</v>
      </c>
      <c r="BL212" s="24" t="s">
        <v>256</v>
      </c>
      <c r="BM212" s="24" t="s">
        <v>1183</v>
      </c>
    </row>
    <row r="213" s="10" customFormat="1" ht="29.88" customHeight="1">
      <c r="B213" s="206"/>
      <c r="C213" s="207"/>
      <c r="D213" s="208" t="s">
        <v>70</v>
      </c>
      <c r="E213" s="220" t="s">
        <v>886</v>
      </c>
      <c r="F213" s="220" t="s">
        <v>887</v>
      </c>
      <c r="G213" s="207"/>
      <c r="H213" s="207"/>
      <c r="I213" s="210"/>
      <c r="J213" s="221">
        <f>BK213</f>
        <v>0</v>
      </c>
      <c r="K213" s="207"/>
      <c r="L213" s="212"/>
      <c r="M213" s="213"/>
      <c r="N213" s="214"/>
      <c r="O213" s="214"/>
      <c r="P213" s="215">
        <f>SUM(P214:P237)</f>
        <v>0</v>
      </c>
      <c r="Q213" s="214"/>
      <c r="R213" s="215">
        <f>SUM(R214:R237)</f>
        <v>0.020539200000000001</v>
      </c>
      <c r="S213" s="214"/>
      <c r="T213" s="216">
        <f>SUM(T214:T237)</f>
        <v>0.022775999999999998</v>
      </c>
      <c r="AR213" s="217" t="s">
        <v>81</v>
      </c>
      <c r="AT213" s="218" t="s">
        <v>70</v>
      </c>
      <c r="AU213" s="218" t="s">
        <v>79</v>
      </c>
      <c r="AY213" s="217" t="s">
        <v>148</v>
      </c>
      <c r="BK213" s="219">
        <f>SUM(BK214:BK237)</f>
        <v>0</v>
      </c>
    </row>
    <row r="214" s="1" customFormat="1" ht="16.5" customHeight="1">
      <c r="B214" s="46"/>
      <c r="C214" s="222" t="s">
        <v>384</v>
      </c>
      <c r="D214" s="222" t="s">
        <v>151</v>
      </c>
      <c r="E214" s="223" t="s">
        <v>888</v>
      </c>
      <c r="F214" s="224" t="s">
        <v>889</v>
      </c>
      <c r="G214" s="225" t="s">
        <v>98</v>
      </c>
      <c r="H214" s="226">
        <v>1.2</v>
      </c>
      <c r="I214" s="227"/>
      <c r="J214" s="228">
        <f>ROUND(I214*H214,2)</f>
        <v>0</v>
      </c>
      <c r="K214" s="224" t="s">
        <v>154</v>
      </c>
      <c r="L214" s="72"/>
      <c r="M214" s="229" t="s">
        <v>21</v>
      </c>
      <c r="N214" s="230" t="s">
        <v>42</v>
      </c>
      <c r="O214" s="47"/>
      <c r="P214" s="231">
        <f>O214*H214</f>
        <v>0</v>
      </c>
      <c r="Q214" s="231">
        <v>0</v>
      </c>
      <c r="R214" s="231">
        <f>Q214*H214</f>
        <v>0</v>
      </c>
      <c r="S214" s="231">
        <v>0.01098</v>
      </c>
      <c r="T214" s="232">
        <f>S214*H214</f>
        <v>0.013176</v>
      </c>
      <c r="AR214" s="24" t="s">
        <v>256</v>
      </c>
      <c r="AT214" s="24" t="s">
        <v>151</v>
      </c>
      <c r="AU214" s="24" t="s">
        <v>81</v>
      </c>
      <c r="AY214" s="24" t="s">
        <v>148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24" t="s">
        <v>79</v>
      </c>
      <c r="BK214" s="233">
        <f>ROUND(I214*H214,2)</f>
        <v>0</v>
      </c>
      <c r="BL214" s="24" t="s">
        <v>256</v>
      </c>
      <c r="BM214" s="24" t="s">
        <v>1184</v>
      </c>
    </row>
    <row r="215" s="11" customFormat="1">
      <c r="B215" s="234"/>
      <c r="C215" s="235"/>
      <c r="D215" s="236" t="s">
        <v>157</v>
      </c>
      <c r="E215" s="237" t="s">
        <v>21</v>
      </c>
      <c r="F215" s="238" t="s">
        <v>1078</v>
      </c>
      <c r="G215" s="235"/>
      <c r="H215" s="237" t="s">
        <v>21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157</v>
      </c>
      <c r="AU215" s="244" t="s">
        <v>81</v>
      </c>
      <c r="AV215" s="11" t="s">
        <v>79</v>
      </c>
      <c r="AW215" s="11" t="s">
        <v>34</v>
      </c>
      <c r="AX215" s="11" t="s">
        <v>71</v>
      </c>
      <c r="AY215" s="244" t="s">
        <v>148</v>
      </c>
    </row>
    <row r="216" s="12" customFormat="1">
      <c r="B216" s="245"/>
      <c r="C216" s="246"/>
      <c r="D216" s="236" t="s">
        <v>157</v>
      </c>
      <c r="E216" s="247" t="s">
        <v>21</v>
      </c>
      <c r="F216" s="248" t="s">
        <v>1185</v>
      </c>
      <c r="G216" s="246"/>
      <c r="H216" s="249">
        <v>1.2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AT216" s="255" t="s">
        <v>157</v>
      </c>
      <c r="AU216" s="255" t="s">
        <v>81</v>
      </c>
      <c r="AV216" s="12" t="s">
        <v>81</v>
      </c>
      <c r="AW216" s="12" t="s">
        <v>34</v>
      </c>
      <c r="AX216" s="12" t="s">
        <v>79</v>
      </c>
      <c r="AY216" s="255" t="s">
        <v>148</v>
      </c>
    </row>
    <row r="217" s="1" customFormat="1" ht="16.5" customHeight="1">
      <c r="B217" s="46"/>
      <c r="C217" s="222" t="s">
        <v>390</v>
      </c>
      <c r="D217" s="222" t="s">
        <v>151</v>
      </c>
      <c r="E217" s="223" t="s">
        <v>895</v>
      </c>
      <c r="F217" s="224" t="s">
        <v>896</v>
      </c>
      <c r="G217" s="225" t="s">
        <v>98</v>
      </c>
      <c r="H217" s="226">
        <v>1.2</v>
      </c>
      <c r="I217" s="227"/>
      <c r="J217" s="228">
        <f>ROUND(I217*H217,2)</f>
        <v>0</v>
      </c>
      <c r="K217" s="224" t="s">
        <v>154</v>
      </c>
      <c r="L217" s="72"/>
      <c r="M217" s="229" t="s">
        <v>21</v>
      </c>
      <c r="N217" s="230" t="s">
        <v>42</v>
      </c>
      <c r="O217" s="47"/>
      <c r="P217" s="231">
        <f>O217*H217</f>
        <v>0</v>
      </c>
      <c r="Q217" s="231">
        <v>0</v>
      </c>
      <c r="R217" s="231">
        <f>Q217*H217</f>
        <v>0</v>
      </c>
      <c r="S217" s="231">
        <v>0.0080000000000000002</v>
      </c>
      <c r="T217" s="232">
        <f>S217*H217</f>
        <v>0.0095999999999999992</v>
      </c>
      <c r="AR217" s="24" t="s">
        <v>256</v>
      </c>
      <c r="AT217" s="24" t="s">
        <v>151</v>
      </c>
      <c r="AU217" s="24" t="s">
        <v>81</v>
      </c>
      <c r="AY217" s="24" t="s">
        <v>148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24" t="s">
        <v>79</v>
      </c>
      <c r="BK217" s="233">
        <f>ROUND(I217*H217,2)</f>
        <v>0</v>
      </c>
      <c r="BL217" s="24" t="s">
        <v>256</v>
      </c>
      <c r="BM217" s="24" t="s">
        <v>1186</v>
      </c>
    </row>
    <row r="218" s="1" customFormat="1" ht="16.5" customHeight="1">
      <c r="B218" s="46"/>
      <c r="C218" s="222" t="s">
        <v>394</v>
      </c>
      <c r="D218" s="222" t="s">
        <v>151</v>
      </c>
      <c r="E218" s="223" t="s">
        <v>918</v>
      </c>
      <c r="F218" s="224" t="s">
        <v>919</v>
      </c>
      <c r="G218" s="225" t="s">
        <v>162</v>
      </c>
      <c r="H218" s="226">
        <v>4.7999999999999998</v>
      </c>
      <c r="I218" s="227"/>
      <c r="J218" s="228">
        <f>ROUND(I218*H218,2)</f>
        <v>0</v>
      </c>
      <c r="K218" s="224" t="s">
        <v>154</v>
      </c>
      <c r="L218" s="72"/>
      <c r="M218" s="229" t="s">
        <v>21</v>
      </c>
      <c r="N218" s="230" t="s">
        <v>42</v>
      </c>
      <c r="O218" s="47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AR218" s="24" t="s">
        <v>256</v>
      </c>
      <c r="AT218" s="24" t="s">
        <v>151</v>
      </c>
      <c r="AU218" s="24" t="s">
        <v>81</v>
      </c>
      <c r="AY218" s="24" t="s">
        <v>148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24" t="s">
        <v>79</v>
      </c>
      <c r="BK218" s="233">
        <f>ROUND(I218*H218,2)</f>
        <v>0</v>
      </c>
      <c r="BL218" s="24" t="s">
        <v>256</v>
      </c>
      <c r="BM218" s="24" t="s">
        <v>1187</v>
      </c>
    </row>
    <row r="219" s="11" customFormat="1">
      <c r="B219" s="234"/>
      <c r="C219" s="235"/>
      <c r="D219" s="236" t="s">
        <v>157</v>
      </c>
      <c r="E219" s="237" t="s">
        <v>21</v>
      </c>
      <c r="F219" s="238" t="s">
        <v>1037</v>
      </c>
      <c r="G219" s="235"/>
      <c r="H219" s="237" t="s">
        <v>21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AT219" s="244" t="s">
        <v>157</v>
      </c>
      <c r="AU219" s="244" t="s">
        <v>81</v>
      </c>
      <c r="AV219" s="11" t="s">
        <v>79</v>
      </c>
      <c r="AW219" s="11" t="s">
        <v>34</v>
      </c>
      <c r="AX219" s="11" t="s">
        <v>71</v>
      </c>
      <c r="AY219" s="244" t="s">
        <v>148</v>
      </c>
    </row>
    <row r="220" s="12" customFormat="1">
      <c r="B220" s="245"/>
      <c r="C220" s="246"/>
      <c r="D220" s="236" t="s">
        <v>157</v>
      </c>
      <c r="E220" s="247" t="s">
        <v>21</v>
      </c>
      <c r="F220" s="248" t="s">
        <v>1188</v>
      </c>
      <c r="G220" s="246"/>
      <c r="H220" s="249">
        <v>4.7999999999999998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157</v>
      </c>
      <c r="AU220" s="255" t="s">
        <v>81</v>
      </c>
      <c r="AV220" s="12" t="s">
        <v>81</v>
      </c>
      <c r="AW220" s="12" t="s">
        <v>34</v>
      </c>
      <c r="AX220" s="12" t="s">
        <v>79</v>
      </c>
      <c r="AY220" s="255" t="s">
        <v>148</v>
      </c>
    </row>
    <row r="221" s="1" customFormat="1" ht="16.5" customHeight="1">
      <c r="B221" s="46"/>
      <c r="C221" s="269" t="s">
        <v>400</v>
      </c>
      <c r="D221" s="269" t="s">
        <v>321</v>
      </c>
      <c r="E221" s="270" t="s">
        <v>922</v>
      </c>
      <c r="F221" s="271" t="s">
        <v>923</v>
      </c>
      <c r="G221" s="272" t="s">
        <v>225</v>
      </c>
      <c r="H221" s="273">
        <v>0.014999999999999999</v>
      </c>
      <c r="I221" s="274"/>
      <c r="J221" s="275">
        <f>ROUND(I221*H221,2)</f>
        <v>0</v>
      </c>
      <c r="K221" s="271" t="s">
        <v>154</v>
      </c>
      <c r="L221" s="276"/>
      <c r="M221" s="277" t="s">
        <v>21</v>
      </c>
      <c r="N221" s="278" t="s">
        <v>42</v>
      </c>
      <c r="O221" s="47"/>
      <c r="P221" s="231">
        <f>O221*H221</f>
        <v>0</v>
      </c>
      <c r="Q221" s="231">
        <v>0.55000000000000004</v>
      </c>
      <c r="R221" s="231">
        <f>Q221*H221</f>
        <v>0.0082500000000000004</v>
      </c>
      <c r="S221" s="231">
        <v>0</v>
      </c>
      <c r="T221" s="232">
        <f>S221*H221</f>
        <v>0</v>
      </c>
      <c r="AR221" s="24" t="s">
        <v>324</v>
      </c>
      <c r="AT221" s="24" t="s">
        <v>321</v>
      </c>
      <c r="AU221" s="24" t="s">
        <v>81</v>
      </c>
      <c r="AY221" s="24" t="s">
        <v>148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24" t="s">
        <v>79</v>
      </c>
      <c r="BK221" s="233">
        <f>ROUND(I221*H221,2)</f>
        <v>0</v>
      </c>
      <c r="BL221" s="24" t="s">
        <v>256</v>
      </c>
      <c r="BM221" s="24" t="s">
        <v>1189</v>
      </c>
    </row>
    <row r="222" s="12" customFormat="1">
      <c r="B222" s="245"/>
      <c r="C222" s="246"/>
      <c r="D222" s="236" t="s">
        <v>157</v>
      </c>
      <c r="E222" s="247" t="s">
        <v>21</v>
      </c>
      <c r="F222" s="248" t="s">
        <v>1190</v>
      </c>
      <c r="G222" s="246"/>
      <c r="H222" s="249">
        <v>0.014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157</v>
      </c>
      <c r="AU222" s="255" t="s">
        <v>81</v>
      </c>
      <c r="AV222" s="12" t="s">
        <v>81</v>
      </c>
      <c r="AW222" s="12" t="s">
        <v>34</v>
      </c>
      <c r="AX222" s="12" t="s">
        <v>79</v>
      </c>
      <c r="AY222" s="255" t="s">
        <v>148</v>
      </c>
    </row>
    <row r="223" s="12" customFormat="1">
      <c r="B223" s="245"/>
      <c r="C223" s="246"/>
      <c r="D223" s="236" t="s">
        <v>157</v>
      </c>
      <c r="E223" s="246"/>
      <c r="F223" s="248" t="s">
        <v>1191</v>
      </c>
      <c r="G223" s="246"/>
      <c r="H223" s="249">
        <v>0.014999999999999999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AT223" s="255" t="s">
        <v>157</v>
      </c>
      <c r="AU223" s="255" t="s">
        <v>81</v>
      </c>
      <c r="AV223" s="12" t="s">
        <v>81</v>
      </c>
      <c r="AW223" s="12" t="s">
        <v>6</v>
      </c>
      <c r="AX223" s="12" t="s">
        <v>79</v>
      </c>
      <c r="AY223" s="255" t="s">
        <v>148</v>
      </c>
    </row>
    <row r="224" s="1" customFormat="1" ht="25.5" customHeight="1">
      <c r="B224" s="46"/>
      <c r="C224" s="222" t="s">
        <v>406</v>
      </c>
      <c r="D224" s="222" t="s">
        <v>151</v>
      </c>
      <c r="E224" s="223" t="s">
        <v>1192</v>
      </c>
      <c r="F224" s="224" t="s">
        <v>1193</v>
      </c>
      <c r="G224" s="225" t="s">
        <v>98</v>
      </c>
      <c r="H224" s="226">
        <v>1.2</v>
      </c>
      <c r="I224" s="227"/>
      <c r="J224" s="228">
        <f>ROUND(I224*H224,2)</f>
        <v>0</v>
      </c>
      <c r="K224" s="224" t="s">
        <v>154</v>
      </c>
      <c r="L224" s="72"/>
      <c r="M224" s="229" t="s">
        <v>21</v>
      </c>
      <c r="N224" s="230" t="s">
        <v>42</v>
      </c>
      <c r="O224" s="47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AR224" s="24" t="s">
        <v>256</v>
      </c>
      <c r="AT224" s="24" t="s">
        <v>151</v>
      </c>
      <c r="AU224" s="24" t="s">
        <v>81</v>
      </c>
      <c r="AY224" s="24" t="s">
        <v>148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24" t="s">
        <v>79</v>
      </c>
      <c r="BK224" s="233">
        <f>ROUND(I224*H224,2)</f>
        <v>0</v>
      </c>
      <c r="BL224" s="24" t="s">
        <v>256</v>
      </c>
      <c r="BM224" s="24" t="s">
        <v>1194</v>
      </c>
    </row>
    <row r="225" s="11" customFormat="1">
      <c r="B225" s="234"/>
      <c r="C225" s="235"/>
      <c r="D225" s="236" t="s">
        <v>157</v>
      </c>
      <c r="E225" s="237" t="s">
        <v>21</v>
      </c>
      <c r="F225" s="238" t="s">
        <v>1037</v>
      </c>
      <c r="G225" s="235"/>
      <c r="H225" s="237" t="s">
        <v>21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AT225" s="244" t="s">
        <v>157</v>
      </c>
      <c r="AU225" s="244" t="s">
        <v>81</v>
      </c>
      <c r="AV225" s="11" t="s">
        <v>79</v>
      </c>
      <c r="AW225" s="11" t="s">
        <v>34</v>
      </c>
      <c r="AX225" s="11" t="s">
        <v>71</v>
      </c>
      <c r="AY225" s="244" t="s">
        <v>148</v>
      </c>
    </row>
    <row r="226" s="12" customFormat="1">
      <c r="B226" s="245"/>
      <c r="C226" s="246"/>
      <c r="D226" s="236" t="s">
        <v>157</v>
      </c>
      <c r="E226" s="247" t="s">
        <v>21</v>
      </c>
      <c r="F226" s="248" t="s">
        <v>1185</v>
      </c>
      <c r="G226" s="246"/>
      <c r="H226" s="249">
        <v>1.2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157</v>
      </c>
      <c r="AU226" s="255" t="s">
        <v>81</v>
      </c>
      <c r="AV226" s="12" t="s">
        <v>81</v>
      </c>
      <c r="AW226" s="12" t="s">
        <v>34</v>
      </c>
      <c r="AX226" s="12" t="s">
        <v>79</v>
      </c>
      <c r="AY226" s="255" t="s">
        <v>148</v>
      </c>
    </row>
    <row r="227" s="1" customFormat="1" ht="16.5" customHeight="1">
      <c r="B227" s="46"/>
      <c r="C227" s="269" t="s">
        <v>412</v>
      </c>
      <c r="D227" s="269" t="s">
        <v>321</v>
      </c>
      <c r="E227" s="270" t="s">
        <v>914</v>
      </c>
      <c r="F227" s="271" t="s">
        <v>915</v>
      </c>
      <c r="G227" s="272" t="s">
        <v>98</v>
      </c>
      <c r="H227" s="273">
        <v>1.3200000000000001</v>
      </c>
      <c r="I227" s="274"/>
      <c r="J227" s="275">
        <f>ROUND(I227*H227,2)</f>
        <v>0</v>
      </c>
      <c r="K227" s="271" t="s">
        <v>154</v>
      </c>
      <c r="L227" s="276"/>
      <c r="M227" s="277" t="s">
        <v>21</v>
      </c>
      <c r="N227" s="278" t="s">
        <v>42</v>
      </c>
      <c r="O227" s="47"/>
      <c r="P227" s="231">
        <f>O227*H227</f>
        <v>0</v>
      </c>
      <c r="Q227" s="231">
        <v>0.0093100000000000006</v>
      </c>
      <c r="R227" s="231">
        <f>Q227*H227</f>
        <v>0.012289200000000002</v>
      </c>
      <c r="S227" s="231">
        <v>0</v>
      </c>
      <c r="T227" s="232">
        <f>S227*H227</f>
        <v>0</v>
      </c>
      <c r="AR227" s="24" t="s">
        <v>324</v>
      </c>
      <c r="AT227" s="24" t="s">
        <v>321</v>
      </c>
      <c r="AU227" s="24" t="s">
        <v>81</v>
      </c>
      <c r="AY227" s="24" t="s">
        <v>148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24" t="s">
        <v>79</v>
      </c>
      <c r="BK227" s="233">
        <f>ROUND(I227*H227,2)</f>
        <v>0</v>
      </c>
      <c r="BL227" s="24" t="s">
        <v>256</v>
      </c>
      <c r="BM227" s="24" t="s">
        <v>1195</v>
      </c>
    </row>
    <row r="228" s="12" customFormat="1">
      <c r="B228" s="245"/>
      <c r="C228" s="246"/>
      <c r="D228" s="236" t="s">
        <v>157</v>
      </c>
      <c r="E228" s="246"/>
      <c r="F228" s="248" t="s">
        <v>1196</v>
      </c>
      <c r="G228" s="246"/>
      <c r="H228" s="249">
        <v>1.3200000000000001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AT228" s="255" t="s">
        <v>157</v>
      </c>
      <c r="AU228" s="255" t="s">
        <v>81</v>
      </c>
      <c r="AV228" s="12" t="s">
        <v>81</v>
      </c>
      <c r="AW228" s="12" t="s">
        <v>6</v>
      </c>
      <c r="AX228" s="12" t="s">
        <v>79</v>
      </c>
      <c r="AY228" s="255" t="s">
        <v>148</v>
      </c>
    </row>
    <row r="229" s="1" customFormat="1" ht="16.5" customHeight="1">
      <c r="B229" s="46"/>
      <c r="C229" s="222" t="s">
        <v>417</v>
      </c>
      <c r="D229" s="222" t="s">
        <v>151</v>
      </c>
      <c r="E229" s="223" t="s">
        <v>1197</v>
      </c>
      <c r="F229" s="224" t="s">
        <v>1198</v>
      </c>
      <c r="G229" s="225" t="s">
        <v>162</v>
      </c>
      <c r="H229" s="226">
        <v>0.59999999999999998</v>
      </c>
      <c r="I229" s="227"/>
      <c r="J229" s="228">
        <f>ROUND(I229*H229,2)</f>
        <v>0</v>
      </c>
      <c r="K229" s="224" t="s">
        <v>154</v>
      </c>
      <c r="L229" s="72"/>
      <c r="M229" s="229" t="s">
        <v>21</v>
      </c>
      <c r="N229" s="230" t="s">
        <v>42</v>
      </c>
      <c r="O229" s="47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AR229" s="24" t="s">
        <v>256</v>
      </c>
      <c r="AT229" s="24" t="s">
        <v>151</v>
      </c>
      <c r="AU229" s="24" t="s">
        <v>81</v>
      </c>
      <c r="AY229" s="24" t="s">
        <v>148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24" t="s">
        <v>79</v>
      </c>
      <c r="BK229" s="233">
        <f>ROUND(I229*H229,2)</f>
        <v>0</v>
      </c>
      <c r="BL229" s="24" t="s">
        <v>256</v>
      </c>
      <c r="BM229" s="24" t="s">
        <v>1199</v>
      </c>
    </row>
    <row r="230" s="11" customFormat="1">
      <c r="B230" s="234"/>
      <c r="C230" s="235"/>
      <c r="D230" s="236" t="s">
        <v>157</v>
      </c>
      <c r="E230" s="237" t="s">
        <v>21</v>
      </c>
      <c r="F230" s="238" t="s">
        <v>1037</v>
      </c>
      <c r="G230" s="235"/>
      <c r="H230" s="237" t="s">
        <v>21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157</v>
      </c>
      <c r="AU230" s="244" t="s">
        <v>81</v>
      </c>
      <c r="AV230" s="11" t="s">
        <v>79</v>
      </c>
      <c r="AW230" s="11" t="s">
        <v>34</v>
      </c>
      <c r="AX230" s="11" t="s">
        <v>71</v>
      </c>
      <c r="AY230" s="244" t="s">
        <v>148</v>
      </c>
    </row>
    <row r="231" s="12" customFormat="1">
      <c r="B231" s="245"/>
      <c r="C231" s="246"/>
      <c r="D231" s="236" t="s">
        <v>157</v>
      </c>
      <c r="E231" s="247" t="s">
        <v>21</v>
      </c>
      <c r="F231" s="248" t="s">
        <v>1200</v>
      </c>
      <c r="G231" s="246"/>
      <c r="H231" s="249">
        <v>0.59999999999999998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157</v>
      </c>
      <c r="AU231" s="255" t="s">
        <v>81</v>
      </c>
      <c r="AV231" s="12" t="s">
        <v>81</v>
      </c>
      <c r="AW231" s="12" t="s">
        <v>34</v>
      </c>
      <c r="AX231" s="12" t="s">
        <v>79</v>
      </c>
      <c r="AY231" s="255" t="s">
        <v>148</v>
      </c>
    </row>
    <row r="232" s="1" customFormat="1" ht="16.5" customHeight="1">
      <c r="B232" s="46"/>
      <c r="C232" s="222" t="s">
        <v>423</v>
      </c>
      <c r="D232" s="222" t="s">
        <v>151</v>
      </c>
      <c r="E232" s="223" t="s">
        <v>927</v>
      </c>
      <c r="F232" s="224" t="s">
        <v>928</v>
      </c>
      <c r="G232" s="225" t="s">
        <v>162</v>
      </c>
      <c r="H232" s="226">
        <v>6.5999999999999996</v>
      </c>
      <c r="I232" s="227"/>
      <c r="J232" s="228">
        <f>ROUND(I232*H232,2)</f>
        <v>0</v>
      </c>
      <c r="K232" s="224" t="s">
        <v>154</v>
      </c>
      <c r="L232" s="72"/>
      <c r="M232" s="229" t="s">
        <v>21</v>
      </c>
      <c r="N232" s="230" t="s">
        <v>42</v>
      </c>
      <c r="O232" s="47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AR232" s="24" t="s">
        <v>256</v>
      </c>
      <c r="AT232" s="24" t="s">
        <v>151</v>
      </c>
      <c r="AU232" s="24" t="s">
        <v>81</v>
      </c>
      <c r="AY232" s="24" t="s">
        <v>148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24" t="s">
        <v>79</v>
      </c>
      <c r="BK232" s="233">
        <f>ROUND(I232*H232,2)</f>
        <v>0</v>
      </c>
      <c r="BL232" s="24" t="s">
        <v>256</v>
      </c>
      <c r="BM232" s="24" t="s">
        <v>1201</v>
      </c>
    </row>
    <row r="233" s="12" customFormat="1">
      <c r="B233" s="245"/>
      <c r="C233" s="246"/>
      <c r="D233" s="236" t="s">
        <v>157</v>
      </c>
      <c r="E233" s="247" t="s">
        <v>21</v>
      </c>
      <c r="F233" s="248" t="s">
        <v>1202</v>
      </c>
      <c r="G233" s="246"/>
      <c r="H233" s="249">
        <v>6.5999999999999996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AT233" s="255" t="s">
        <v>157</v>
      </c>
      <c r="AU233" s="255" t="s">
        <v>81</v>
      </c>
      <c r="AV233" s="12" t="s">
        <v>81</v>
      </c>
      <c r="AW233" s="12" t="s">
        <v>34</v>
      </c>
      <c r="AX233" s="12" t="s">
        <v>79</v>
      </c>
      <c r="AY233" s="255" t="s">
        <v>148</v>
      </c>
    </row>
    <row r="234" s="1" customFormat="1" ht="16.5" customHeight="1">
      <c r="B234" s="46"/>
      <c r="C234" s="269" t="s">
        <v>432</v>
      </c>
      <c r="D234" s="269" t="s">
        <v>321</v>
      </c>
      <c r="E234" s="270" t="s">
        <v>931</v>
      </c>
      <c r="F234" s="271" t="s">
        <v>932</v>
      </c>
      <c r="G234" s="272" t="s">
        <v>162</v>
      </c>
      <c r="H234" s="273">
        <v>7.9199999999999999</v>
      </c>
      <c r="I234" s="274"/>
      <c r="J234" s="275">
        <f>ROUND(I234*H234,2)</f>
        <v>0</v>
      </c>
      <c r="K234" s="271" t="s">
        <v>21</v>
      </c>
      <c r="L234" s="276"/>
      <c r="M234" s="277" t="s">
        <v>21</v>
      </c>
      <c r="N234" s="278" t="s">
        <v>42</v>
      </c>
      <c r="O234" s="47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AR234" s="24" t="s">
        <v>324</v>
      </c>
      <c r="AT234" s="24" t="s">
        <v>321</v>
      </c>
      <c r="AU234" s="24" t="s">
        <v>81</v>
      </c>
      <c r="AY234" s="24" t="s">
        <v>148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24" t="s">
        <v>79</v>
      </c>
      <c r="BK234" s="233">
        <f>ROUND(I234*H234,2)</f>
        <v>0</v>
      </c>
      <c r="BL234" s="24" t="s">
        <v>256</v>
      </c>
      <c r="BM234" s="24" t="s">
        <v>1203</v>
      </c>
    </row>
    <row r="235" s="12" customFormat="1">
      <c r="B235" s="245"/>
      <c r="C235" s="246"/>
      <c r="D235" s="236" t="s">
        <v>157</v>
      </c>
      <c r="E235" s="246"/>
      <c r="F235" s="248" t="s">
        <v>1204</v>
      </c>
      <c r="G235" s="246"/>
      <c r="H235" s="249">
        <v>7.9199999999999999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157</v>
      </c>
      <c r="AU235" s="255" t="s">
        <v>81</v>
      </c>
      <c r="AV235" s="12" t="s">
        <v>81</v>
      </c>
      <c r="AW235" s="12" t="s">
        <v>6</v>
      </c>
      <c r="AX235" s="12" t="s">
        <v>79</v>
      </c>
      <c r="AY235" s="255" t="s">
        <v>148</v>
      </c>
    </row>
    <row r="236" s="1" customFormat="1" ht="38.25" customHeight="1">
      <c r="B236" s="46"/>
      <c r="C236" s="222" t="s">
        <v>439</v>
      </c>
      <c r="D236" s="222" t="s">
        <v>151</v>
      </c>
      <c r="E236" s="223" t="s">
        <v>954</v>
      </c>
      <c r="F236" s="224" t="s">
        <v>955</v>
      </c>
      <c r="G236" s="225" t="s">
        <v>265</v>
      </c>
      <c r="H236" s="226">
        <v>0.021000000000000001</v>
      </c>
      <c r="I236" s="227"/>
      <c r="J236" s="228">
        <f>ROUND(I236*H236,2)</f>
        <v>0</v>
      </c>
      <c r="K236" s="224" t="s">
        <v>154</v>
      </c>
      <c r="L236" s="72"/>
      <c r="M236" s="229" t="s">
        <v>21</v>
      </c>
      <c r="N236" s="230" t="s">
        <v>42</v>
      </c>
      <c r="O236" s="47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AR236" s="24" t="s">
        <v>256</v>
      </c>
      <c r="AT236" s="24" t="s">
        <v>151</v>
      </c>
      <c r="AU236" s="24" t="s">
        <v>81</v>
      </c>
      <c r="AY236" s="24" t="s">
        <v>148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24" t="s">
        <v>79</v>
      </c>
      <c r="BK236" s="233">
        <f>ROUND(I236*H236,2)</f>
        <v>0</v>
      </c>
      <c r="BL236" s="24" t="s">
        <v>256</v>
      </c>
      <c r="BM236" s="24" t="s">
        <v>1205</v>
      </c>
    </row>
    <row r="237" s="1" customFormat="1" ht="38.25" customHeight="1">
      <c r="B237" s="46"/>
      <c r="C237" s="222" t="s">
        <v>444</v>
      </c>
      <c r="D237" s="222" t="s">
        <v>151</v>
      </c>
      <c r="E237" s="223" t="s">
        <v>957</v>
      </c>
      <c r="F237" s="224" t="s">
        <v>958</v>
      </c>
      <c r="G237" s="225" t="s">
        <v>265</v>
      </c>
      <c r="H237" s="226">
        <v>0.021000000000000001</v>
      </c>
      <c r="I237" s="227"/>
      <c r="J237" s="228">
        <f>ROUND(I237*H237,2)</f>
        <v>0</v>
      </c>
      <c r="K237" s="224" t="s">
        <v>154</v>
      </c>
      <c r="L237" s="72"/>
      <c r="M237" s="229" t="s">
        <v>21</v>
      </c>
      <c r="N237" s="230" t="s">
        <v>42</v>
      </c>
      <c r="O237" s="47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AR237" s="24" t="s">
        <v>256</v>
      </c>
      <c r="AT237" s="24" t="s">
        <v>151</v>
      </c>
      <c r="AU237" s="24" t="s">
        <v>81</v>
      </c>
      <c r="AY237" s="24" t="s">
        <v>148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24" t="s">
        <v>79</v>
      </c>
      <c r="BK237" s="233">
        <f>ROUND(I237*H237,2)</f>
        <v>0</v>
      </c>
      <c r="BL237" s="24" t="s">
        <v>256</v>
      </c>
      <c r="BM237" s="24" t="s">
        <v>1206</v>
      </c>
    </row>
    <row r="238" s="10" customFormat="1" ht="29.88" customHeight="1">
      <c r="B238" s="206"/>
      <c r="C238" s="207"/>
      <c r="D238" s="208" t="s">
        <v>70</v>
      </c>
      <c r="E238" s="220" t="s">
        <v>595</v>
      </c>
      <c r="F238" s="220" t="s">
        <v>596</v>
      </c>
      <c r="G238" s="207"/>
      <c r="H238" s="207"/>
      <c r="I238" s="210"/>
      <c r="J238" s="221">
        <f>BK238</f>
        <v>0</v>
      </c>
      <c r="K238" s="207"/>
      <c r="L238" s="212"/>
      <c r="M238" s="213"/>
      <c r="N238" s="214"/>
      <c r="O238" s="214"/>
      <c r="P238" s="215">
        <f>SUM(P239:P247)</f>
        <v>0</v>
      </c>
      <c r="Q238" s="214"/>
      <c r="R238" s="215">
        <f>SUM(R239:R247)</f>
        <v>0.000504</v>
      </c>
      <c r="S238" s="214"/>
      <c r="T238" s="216">
        <f>SUM(T239:T247)</f>
        <v>0</v>
      </c>
      <c r="AR238" s="217" t="s">
        <v>81</v>
      </c>
      <c r="AT238" s="218" t="s">
        <v>70</v>
      </c>
      <c r="AU238" s="218" t="s">
        <v>79</v>
      </c>
      <c r="AY238" s="217" t="s">
        <v>148</v>
      </c>
      <c r="BK238" s="219">
        <f>SUM(BK239:BK247)</f>
        <v>0</v>
      </c>
    </row>
    <row r="239" s="1" customFormat="1" ht="25.5" customHeight="1">
      <c r="B239" s="46"/>
      <c r="C239" s="222" t="s">
        <v>450</v>
      </c>
      <c r="D239" s="222" t="s">
        <v>151</v>
      </c>
      <c r="E239" s="223" t="s">
        <v>598</v>
      </c>
      <c r="F239" s="224" t="s">
        <v>599</v>
      </c>
      <c r="G239" s="225" t="s">
        <v>98</v>
      </c>
      <c r="H239" s="226">
        <v>2</v>
      </c>
      <c r="I239" s="227"/>
      <c r="J239" s="228">
        <f>ROUND(I239*H239,2)</f>
        <v>0</v>
      </c>
      <c r="K239" s="224" t="s">
        <v>154</v>
      </c>
      <c r="L239" s="72"/>
      <c r="M239" s="229" t="s">
        <v>21</v>
      </c>
      <c r="N239" s="230" t="s">
        <v>42</v>
      </c>
      <c r="O239" s="47"/>
      <c r="P239" s="231">
        <f>O239*H239</f>
        <v>0</v>
      </c>
      <c r="Q239" s="231">
        <v>0</v>
      </c>
      <c r="R239" s="231">
        <f>Q239*H239</f>
        <v>0</v>
      </c>
      <c r="S239" s="231">
        <v>0</v>
      </c>
      <c r="T239" s="232">
        <f>S239*H239</f>
        <v>0</v>
      </c>
      <c r="AR239" s="24" t="s">
        <v>256</v>
      </c>
      <c r="AT239" s="24" t="s">
        <v>151</v>
      </c>
      <c r="AU239" s="24" t="s">
        <v>81</v>
      </c>
      <c r="AY239" s="24" t="s">
        <v>148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24" t="s">
        <v>79</v>
      </c>
      <c r="BK239" s="233">
        <f>ROUND(I239*H239,2)</f>
        <v>0</v>
      </c>
      <c r="BL239" s="24" t="s">
        <v>256</v>
      </c>
      <c r="BM239" s="24" t="s">
        <v>1207</v>
      </c>
    </row>
    <row r="240" s="12" customFormat="1">
      <c r="B240" s="245"/>
      <c r="C240" s="246"/>
      <c r="D240" s="236" t="s">
        <v>157</v>
      </c>
      <c r="E240" s="247" t="s">
        <v>21</v>
      </c>
      <c r="F240" s="248" t="s">
        <v>1208</v>
      </c>
      <c r="G240" s="246"/>
      <c r="H240" s="249">
        <v>2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AT240" s="255" t="s">
        <v>157</v>
      </c>
      <c r="AU240" s="255" t="s">
        <v>81</v>
      </c>
      <c r="AV240" s="12" t="s">
        <v>81</v>
      </c>
      <c r="AW240" s="12" t="s">
        <v>34</v>
      </c>
      <c r="AX240" s="12" t="s">
        <v>79</v>
      </c>
      <c r="AY240" s="255" t="s">
        <v>148</v>
      </c>
    </row>
    <row r="241" s="1" customFormat="1" ht="16.5" customHeight="1">
      <c r="B241" s="46"/>
      <c r="C241" s="269" t="s">
        <v>455</v>
      </c>
      <c r="D241" s="269" t="s">
        <v>321</v>
      </c>
      <c r="E241" s="270" t="s">
        <v>604</v>
      </c>
      <c r="F241" s="271" t="s">
        <v>605</v>
      </c>
      <c r="G241" s="272" t="s">
        <v>98</v>
      </c>
      <c r="H241" s="273">
        <v>2.1000000000000001</v>
      </c>
      <c r="I241" s="274"/>
      <c r="J241" s="275">
        <f>ROUND(I241*H241,2)</f>
        <v>0</v>
      </c>
      <c r="K241" s="271" t="s">
        <v>154</v>
      </c>
      <c r="L241" s="276"/>
      <c r="M241" s="277" t="s">
        <v>21</v>
      </c>
      <c r="N241" s="278" t="s">
        <v>42</v>
      </c>
      <c r="O241" s="47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AR241" s="24" t="s">
        <v>324</v>
      </c>
      <c r="AT241" s="24" t="s">
        <v>321</v>
      </c>
      <c r="AU241" s="24" t="s">
        <v>81</v>
      </c>
      <c r="AY241" s="24" t="s">
        <v>148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24" t="s">
        <v>79</v>
      </c>
      <c r="BK241" s="233">
        <f>ROUND(I241*H241,2)</f>
        <v>0</v>
      </c>
      <c r="BL241" s="24" t="s">
        <v>256</v>
      </c>
      <c r="BM241" s="24" t="s">
        <v>1209</v>
      </c>
    </row>
    <row r="242" s="12" customFormat="1">
      <c r="B242" s="245"/>
      <c r="C242" s="246"/>
      <c r="D242" s="236" t="s">
        <v>157</v>
      </c>
      <c r="E242" s="246"/>
      <c r="F242" s="248" t="s">
        <v>1210</v>
      </c>
      <c r="G242" s="246"/>
      <c r="H242" s="249">
        <v>2.1000000000000001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157</v>
      </c>
      <c r="AU242" s="255" t="s">
        <v>81</v>
      </c>
      <c r="AV242" s="12" t="s">
        <v>81</v>
      </c>
      <c r="AW242" s="12" t="s">
        <v>6</v>
      </c>
      <c r="AX242" s="12" t="s">
        <v>79</v>
      </c>
      <c r="AY242" s="255" t="s">
        <v>148</v>
      </c>
    </row>
    <row r="243" s="1" customFormat="1" ht="16.5" customHeight="1">
      <c r="B243" s="46"/>
      <c r="C243" s="222" t="s">
        <v>460</v>
      </c>
      <c r="D243" s="222" t="s">
        <v>151</v>
      </c>
      <c r="E243" s="223" t="s">
        <v>982</v>
      </c>
      <c r="F243" s="224" t="s">
        <v>983</v>
      </c>
      <c r="G243" s="225" t="s">
        <v>98</v>
      </c>
      <c r="H243" s="226">
        <v>1.2</v>
      </c>
      <c r="I243" s="227"/>
      <c r="J243" s="228">
        <f>ROUND(I243*H243,2)</f>
        <v>0</v>
      </c>
      <c r="K243" s="224" t="s">
        <v>154</v>
      </c>
      <c r="L243" s="72"/>
      <c r="M243" s="229" t="s">
        <v>21</v>
      </c>
      <c r="N243" s="230" t="s">
        <v>42</v>
      </c>
      <c r="O243" s="47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AR243" s="24" t="s">
        <v>256</v>
      </c>
      <c r="AT243" s="24" t="s">
        <v>151</v>
      </c>
      <c r="AU243" s="24" t="s">
        <v>81</v>
      </c>
      <c r="AY243" s="24" t="s">
        <v>148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24" t="s">
        <v>79</v>
      </c>
      <c r="BK243" s="233">
        <f>ROUND(I243*H243,2)</f>
        <v>0</v>
      </c>
      <c r="BL243" s="24" t="s">
        <v>256</v>
      </c>
      <c r="BM243" s="24" t="s">
        <v>1211</v>
      </c>
    </row>
    <row r="244" s="12" customFormat="1">
      <c r="B244" s="245"/>
      <c r="C244" s="246"/>
      <c r="D244" s="236" t="s">
        <v>157</v>
      </c>
      <c r="E244" s="247" t="s">
        <v>21</v>
      </c>
      <c r="F244" s="248" t="s">
        <v>1212</v>
      </c>
      <c r="G244" s="246"/>
      <c r="H244" s="249">
        <v>1.2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AT244" s="255" t="s">
        <v>157</v>
      </c>
      <c r="AU244" s="255" t="s">
        <v>81</v>
      </c>
      <c r="AV244" s="12" t="s">
        <v>81</v>
      </c>
      <c r="AW244" s="12" t="s">
        <v>34</v>
      </c>
      <c r="AX244" s="12" t="s">
        <v>79</v>
      </c>
      <c r="AY244" s="255" t="s">
        <v>148</v>
      </c>
    </row>
    <row r="245" s="1" customFormat="1" ht="16.5" customHeight="1">
      <c r="B245" s="46"/>
      <c r="C245" s="222" t="s">
        <v>466</v>
      </c>
      <c r="D245" s="222" t="s">
        <v>151</v>
      </c>
      <c r="E245" s="223" t="s">
        <v>986</v>
      </c>
      <c r="F245" s="224" t="s">
        <v>987</v>
      </c>
      <c r="G245" s="225" t="s">
        <v>98</v>
      </c>
      <c r="H245" s="226">
        <v>1.2</v>
      </c>
      <c r="I245" s="227"/>
      <c r="J245" s="228">
        <f>ROUND(I245*H245,2)</f>
        <v>0</v>
      </c>
      <c r="K245" s="224" t="s">
        <v>154</v>
      </c>
      <c r="L245" s="72"/>
      <c r="M245" s="229" t="s">
        <v>21</v>
      </c>
      <c r="N245" s="230" t="s">
        <v>42</v>
      </c>
      <c r="O245" s="47"/>
      <c r="P245" s="231">
        <f>O245*H245</f>
        <v>0</v>
      </c>
      <c r="Q245" s="231">
        <v>0.00012999999999999999</v>
      </c>
      <c r="R245" s="231">
        <f>Q245*H245</f>
        <v>0.00015599999999999997</v>
      </c>
      <c r="S245" s="231">
        <v>0</v>
      </c>
      <c r="T245" s="232">
        <f>S245*H245</f>
        <v>0</v>
      </c>
      <c r="AR245" s="24" t="s">
        <v>256</v>
      </c>
      <c r="AT245" s="24" t="s">
        <v>151</v>
      </c>
      <c r="AU245" s="24" t="s">
        <v>81</v>
      </c>
      <c r="AY245" s="24" t="s">
        <v>148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24" t="s">
        <v>79</v>
      </c>
      <c r="BK245" s="233">
        <f>ROUND(I245*H245,2)</f>
        <v>0</v>
      </c>
      <c r="BL245" s="24" t="s">
        <v>256</v>
      </c>
      <c r="BM245" s="24" t="s">
        <v>1213</v>
      </c>
    </row>
    <row r="246" s="1" customFormat="1" ht="16.5" customHeight="1">
      <c r="B246" s="46"/>
      <c r="C246" s="222" t="s">
        <v>473</v>
      </c>
      <c r="D246" s="222" t="s">
        <v>151</v>
      </c>
      <c r="E246" s="223" t="s">
        <v>989</v>
      </c>
      <c r="F246" s="224" t="s">
        <v>990</v>
      </c>
      <c r="G246" s="225" t="s">
        <v>98</v>
      </c>
      <c r="H246" s="226">
        <v>1.2</v>
      </c>
      <c r="I246" s="227"/>
      <c r="J246" s="228">
        <f>ROUND(I246*H246,2)</f>
        <v>0</v>
      </c>
      <c r="K246" s="224" t="s">
        <v>154</v>
      </c>
      <c r="L246" s="72"/>
      <c r="M246" s="229" t="s">
        <v>21</v>
      </c>
      <c r="N246" s="230" t="s">
        <v>42</v>
      </c>
      <c r="O246" s="47"/>
      <c r="P246" s="231">
        <f>O246*H246</f>
        <v>0</v>
      </c>
      <c r="Q246" s="231">
        <v>0.00017000000000000001</v>
      </c>
      <c r="R246" s="231">
        <f>Q246*H246</f>
        <v>0.000204</v>
      </c>
      <c r="S246" s="231">
        <v>0</v>
      </c>
      <c r="T246" s="232">
        <f>S246*H246</f>
        <v>0</v>
      </c>
      <c r="AR246" s="24" t="s">
        <v>256</v>
      </c>
      <c r="AT246" s="24" t="s">
        <v>151</v>
      </c>
      <c r="AU246" s="24" t="s">
        <v>81</v>
      </c>
      <c r="AY246" s="24" t="s">
        <v>148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24" t="s">
        <v>79</v>
      </c>
      <c r="BK246" s="233">
        <f>ROUND(I246*H246,2)</f>
        <v>0</v>
      </c>
      <c r="BL246" s="24" t="s">
        <v>256</v>
      </c>
      <c r="BM246" s="24" t="s">
        <v>1214</v>
      </c>
    </row>
    <row r="247" s="1" customFormat="1" ht="16.5" customHeight="1">
      <c r="B247" s="46"/>
      <c r="C247" s="222" t="s">
        <v>479</v>
      </c>
      <c r="D247" s="222" t="s">
        <v>151</v>
      </c>
      <c r="E247" s="223" t="s">
        <v>992</v>
      </c>
      <c r="F247" s="224" t="s">
        <v>993</v>
      </c>
      <c r="G247" s="225" t="s">
        <v>98</v>
      </c>
      <c r="H247" s="226">
        <v>1.2</v>
      </c>
      <c r="I247" s="227"/>
      <c r="J247" s="228">
        <f>ROUND(I247*H247,2)</f>
        <v>0</v>
      </c>
      <c r="K247" s="224" t="s">
        <v>154</v>
      </c>
      <c r="L247" s="72"/>
      <c r="M247" s="229" t="s">
        <v>21</v>
      </c>
      <c r="N247" s="230" t="s">
        <v>42</v>
      </c>
      <c r="O247" s="47"/>
      <c r="P247" s="231">
        <f>O247*H247</f>
        <v>0</v>
      </c>
      <c r="Q247" s="231">
        <v>0.00012</v>
      </c>
      <c r="R247" s="231">
        <f>Q247*H247</f>
        <v>0.000144</v>
      </c>
      <c r="S247" s="231">
        <v>0</v>
      </c>
      <c r="T247" s="232">
        <f>S247*H247</f>
        <v>0</v>
      </c>
      <c r="AR247" s="24" t="s">
        <v>256</v>
      </c>
      <c r="AT247" s="24" t="s">
        <v>151</v>
      </c>
      <c r="AU247" s="24" t="s">
        <v>81</v>
      </c>
      <c r="AY247" s="24" t="s">
        <v>148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24" t="s">
        <v>79</v>
      </c>
      <c r="BK247" s="233">
        <f>ROUND(I247*H247,2)</f>
        <v>0</v>
      </c>
      <c r="BL247" s="24" t="s">
        <v>256</v>
      </c>
      <c r="BM247" s="24" t="s">
        <v>1215</v>
      </c>
    </row>
    <row r="248" s="10" customFormat="1" ht="29.88" customHeight="1">
      <c r="B248" s="206"/>
      <c r="C248" s="207"/>
      <c r="D248" s="208" t="s">
        <v>70</v>
      </c>
      <c r="E248" s="220" t="s">
        <v>995</v>
      </c>
      <c r="F248" s="220" t="s">
        <v>996</v>
      </c>
      <c r="G248" s="207"/>
      <c r="H248" s="207"/>
      <c r="I248" s="210"/>
      <c r="J248" s="221">
        <f>BK248</f>
        <v>0</v>
      </c>
      <c r="K248" s="207"/>
      <c r="L248" s="212"/>
      <c r="M248" s="213"/>
      <c r="N248" s="214"/>
      <c r="O248" s="214"/>
      <c r="P248" s="215">
        <f>SUM(P249:P269)</f>
        <v>0</v>
      </c>
      <c r="Q248" s="214"/>
      <c r="R248" s="215">
        <f>SUM(R249:R269)</f>
        <v>0.058891600000000002</v>
      </c>
      <c r="S248" s="214"/>
      <c r="T248" s="216">
        <f>SUM(T249:T269)</f>
        <v>0</v>
      </c>
      <c r="AR248" s="217" t="s">
        <v>81</v>
      </c>
      <c r="AT248" s="218" t="s">
        <v>70</v>
      </c>
      <c r="AU248" s="218" t="s">
        <v>79</v>
      </c>
      <c r="AY248" s="217" t="s">
        <v>148</v>
      </c>
      <c r="BK248" s="219">
        <f>SUM(BK249:BK269)</f>
        <v>0</v>
      </c>
    </row>
    <row r="249" s="1" customFormat="1" ht="16.5" customHeight="1">
      <c r="B249" s="46"/>
      <c r="C249" s="222" t="s">
        <v>484</v>
      </c>
      <c r="D249" s="222" t="s">
        <v>151</v>
      </c>
      <c r="E249" s="223" t="s">
        <v>1216</v>
      </c>
      <c r="F249" s="224" t="s">
        <v>1217</v>
      </c>
      <c r="G249" s="225" t="s">
        <v>98</v>
      </c>
      <c r="H249" s="226">
        <v>4.5</v>
      </c>
      <c r="I249" s="227"/>
      <c r="J249" s="228">
        <f>ROUND(I249*H249,2)</f>
        <v>0</v>
      </c>
      <c r="K249" s="224" t="s">
        <v>154</v>
      </c>
      <c r="L249" s="72"/>
      <c r="M249" s="229" t="s">
        <v>21</v>
      </c>
      <c r="N249" s="230" t="s">
        <v>42</v>
      </c>
      <c r="O249" s="47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AR249" s="24" t="s">
        <v>256</v>
      </c>
      <c r="AT249" s="24" t="s">
        <v>151</v>
      </c>
      <c r="AU249" s="24" t="s">
        <v>81</v>
      </c>
      <c r="AY249" s="24" t="s">
        <v>148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24" t="s">
        <v>79</v>
      </c>
      <c r="BK249" s="233">
        <f>ROUND(I249*H249,2)</f>
        <v>0</v>
      </c>
      <c r="BL249" s="24" t="s">
        <v>256</v>
      </c>
      <c r="BM249" s="24" t="s">
        <v>1218</v>
      </c>
    </row>
    <row r="250" s="11" customFormat="1">
      <c r="B250" s="234"/>
      <c r="C250" s="235"/>
      <c r="D250" s="236" t="s">
        <v>157</v>
      </c>
      <c r="E250" s="237" t="s">
        <v>21</v>
      </c>
      <c r="F250" s="238" t="s">
        <v>1219</v>
      </c>
      <c r="G250" s="235"/>
      <c r="H250" s="237" t="s">
        <v>21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157</v>
      </c>
      <c r="AU250" s="244" t="s">
        <v>81</v>
      </c>
      <c r="AV250" s="11" t="s">
        <v>79</v>
      </c>
      <c r="AW250" s="11" t="s">
        <v>34</v>
      </c>
      <c r="AX250" s="11" t="s">
        <v>71</v>
      </c>
      <c r="AY250" s="244" t="s">
        <v>148</v>
      </c>
    </row>
    <row r="251" s="11" customFormat="1">
      <c r="B251" s="234"/>
      <c r="C251" s="235"/>
      <c r="D251" s="236" t="s">
        <v>157</v>
      </c>
      <c r="E251" s="237" t="s">
        <v>21</v>
      </c>
      <c r="F251" s="238" t="s">
        <v>186</v>
      </c>
      <c r="G251" s="235"/>
      <c r="H251" s="237" t="s">
        <v>21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AT251" s="244" t="s">
        <v>157</v>
      </c>
      <c r="AU251" s="244" t="s">
        <v>81</v>
      </c>
      <c r="AV251" s="11" t="s">
        <v>79</v>
      </c>
      <c r="AW251" s="11" t="s">
        <v>34</v>
      </c>
      <c r="AX251" s="11" t="s">
        <v>71</v>
      </c>
      <c r="AY251" s="244" t="s">
        <v>148</v>
      </c>
    </row>
    <row r="252" s="12" customFormat="1">
      <c r="B252" s="245"/>
      <c r="C252" s="246"/>
      <c r="D252" s="236" t="s">
        <v>157</v>
      </c>
      <c r="E252" s="247" t="s">
        <v>21</v>
      </c>
      <c r="F252" s="248" t="s">
        <v>1220</v>
      </c>
      <c r="G252" s="246"/>
      <c r="H252" s="249">
        <v>4.5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AT252" s="255" t="s">
        <v>157</v>
      </c>
      <c r="AU252" s="255" t="s">
        <v>81</v>
      </c>
      <c r="AV252" s="12" t="s">
        <v>81</v>
      </c>
      <c r="AW252" s="12" t="s">
        <v>34</v>
      </c>
      <c r="AX252" s="12" t="s">
        <v>79</v>
      </c>
      <c r="AY252" s="255" t="s">
        <v>148</v>
      </c>
    </row>
    <row r="253" s="1" customFormat="1" ht="16.5" customHeight="1">
      <c r="B253" s="46"/>
      <c r="C253" s="222" t="s">
        <v>489</v>
      </c>
      <c r="D253" s="222" t="s">
        <v>151</v>
      </c>
      <c r="E253" s="223" t="s">
        <v>1221</v>
      </c>
      <c r="F253" s="224" t="s">
        <v>1222</v>
      </c>
      <c r="G253" s="225" t="s">
        <v>98</v>
      </c>
      <c r="H253" s="226">
        <v>4.5</v>
      </c>
      <c r="I253" s="227"/>
      <c r="J253" s="228">
        <f>ROUND(I253*H253,2)</f>
        <v>0</v>
      </c>
      <c r="K253" s="224" t="s">
        <v>154</v>
      </c>
      <c r="L253" s="72"/>
      <c r="M253" s="229" t="s">
        <v>21</v>
      </c>
      <c r="N253" s="230" t="s">
        <v>42</v>
      </c>
      <c r="O253" s="47"/>
      <c r="P253" s="231">
        <f>O253*H253</f>
        <v>0</v>
      </c>
      <c r="Q253" s="231">
        <v>0.0089300000000000004</v>
      </c>
      <c r="R253" s="231">
        <f>Q253*H253</f>
        <v>0.040184999999999998</v>
      </c>
      <c r="S253" s="231">
        <v>0</v>
      </c>
      <c r="T253" s="232">
        <f>S253*H253</f>
        <v>0</v>
      </c>
      <c r="AR253" s="24" t="s">
        <v>256</v>
      </c>
      <c r="AT253" s="24" t="s">
        <v>151</v>
      </c>
      <c r="AU253" s="24" t="s">
        <v>81</v>
      </c>
      <c r="AY253" s="24" t="s">
        <v>148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24" t="s">
        <v>79</v>
      </c>
      <c r="BK253" s="233">
        <f>ROUND(I253*H253,2)</f>
        <v>0</v>
      </c>
      <c r="BL253" s="24" t="s">
        <v>256</v>
      </c>
      <c r="BM253" s="24" t="s">
        <v>1223</v>
      </c>
    </row>
    <row r="254" s="11" customFormat="1">
      <c r="B254" s="234"/>
      <c r="C254" s="235"/>
      <c r="D254" s="236" t="s">
        <v>157</v>
      </c>
      <c r="E254" s="237" t="s">
        <v>21</v>
      </c>
      <c r="F254" s="238" t="s">
        <v>1224</v>
      </c>
      <c r="G254" s="235"/>
      <c r="H254" s="237" t="s">
        <v>21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AT254" s="244" t="s">
        <v>157</v>
      </c>
      <c r="AU254" s="244" t="s">
        <v>81</v>
      </c>
      <c r="AV254" s="11" t="s">
        <v>79</v>
      </c>
      <c r="AW254" s="11" t="s">
        <v>34</v>
      </c>
      <c r="AX254" s="11" t="s">
        <v>71</v>
      </c>
      <c r="AY254" s="244" t="s">
        <v>148</v>
      </c>
    </row>
    <row r="255" s="11" customFormat="1">
      <c r="B255" s="234"/>
      <c r="C255" s="235"/>
      <c r="D255" s="236" t="s">
        <v>157</v>
      </c>
      <c r="E255" s="237" t="s">
        <v>21</v>
      </c>
      <c r="F255" s="238" t="s">
        <v>186</v>
      </c>
      <c r="G255" s="235"/>
      <c r="H255" s="237" t="s">
        <v>21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AT255" s="244" t="s">
        <v>157</v>
      </c>
      <c r="AU255" s="244" t="s">
        <v>81</v>
      </c>
      <c r="AV255" s="11" t="s">
        <v>79</v>
      </c>
      <c r="AW255" s="11" t="s">
        <v>34</v>
      </c>
      <c r="AX255" s="11" t="s">
        <v>71</v>
      </c>
      <c r="AY255" s="244" t="s">
        <v>148</v>
      </c>
    </row>
    <row r="256" s="12" customFormat="1">
      <c r="B256" s="245"/>
      <c r="C256" s="246"/>
      <c r="D256" s="236" t="s">
        <v>157</v>
      </c>
      <c r="E256" s="247" t="s">
        <v>21</v>
      </c>
      <c r="F256" s="248" t="s">
        <v>1220</v>
      </c>
      <c r="G256" s="246"/>
      <c r="H256" s="249">
        <v>4.5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AT256" s="255" t="s">
        <v>157</v>
      </c>
      <c r="AU256" s="255" t="s">
        <v>81</v>
      </c>
      <c r="AV256" s="12" t="s">
        <v>81</v>
      </c>
      <c r="AW256" s="12" t="s">
        <v>34</v>
      </c>
      <c r="AX256" s="12" t="s">
        <v>79</v>
      </c>
      <c r="AY256" s="255" t="s">
        <v>148</v>
      </c>
    </row>
    <row r="257" s="1" customFormat="1" ht="25.5" customHeight="1">
      <c r="B257" s="46"/>
      <c r="C257" s="222" t="s">
        <v>494</v>
      </c>
      <c r="D257" s="222" t="s">
        <v>151</v>
      </c>
      <c r="E257" s="223" t="s">
        <v>1225</v>
      </c>
      <c r="F257" s="224" t="s">
        <v>1226</v>
      </c>
      <c r="G257" s="225" t="s">
        <v>98</v>
      </c>
      <c r="H257" s="226">
        <v>20</v>
      </c>
      <c r="I257" s="227"/>
      <c r="J257" s="228">
        <f>ROUND(I257*H257,2)</f>
        <v>0</v>
      </c>
      <c r="K257" s="224" t="s">
        <v>154</v>
      </c>
      <c r="L257" s="72"/>
      <c r="M257" s="229" t="s">
        <v>21</v>
      </c>
      <c r="N257" s="230" t="s">
        <v>42</v>
      </c>
      <c r="O257" s="47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AR257" s="24" t="s">
        <v>256</v>
      </c>
      <c r="AT257" s="24" t="s">
        <v>151</v>
      </c>
      <c r="AU257" s="24" t="s">
        <v>81</v>
      </c>
      <c r="AY257" s="24" t="s">
        <v>148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24" t="s">
        <v>79</v>
      </c>
      <c r="BK257" s="233">
        <f>ROUND(I257*H257,2)</f>
        <v>0</v>
      </c>
      <c r="BL257" s="24" t="s">
        <v>256</v>
      </c>
      <c r="BM257" s="24" t="s">
        <v>1227</v>
      </c>
    </row>
    <row r="258" s="12" customFormat="1">
      <c r="B258" s="245"/>
      <c r="C258" s="246"/>
      <c r="D258" s="236" t="s">
        <v>157</v>
      </c>
      <c r="E258" s="247" t="s">
        <v>21</v>
      </c>
      <c r="F258" s="248" t="s">
        <v>1228</v>
      </c>
      <c r="G258" s="246"/>
      <c r="H258" s="249">
        <v>20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157</v>
      </c>
      <c r="AU258" s="255" t="s">
        <v>81</v>
      </c>
      <c r="AV258" s="12" t="s">
        <v>81</v>
      </c>
      <c r="AW258" s="12" t="s">
        <v>34</v>
      </c>
      <c r="AX258" s="12" t="s">
        <v>79</v>
      </c>
      <c r="AY258" s="255" t="s">
        <v>148</v>
      </c>
    </row>
    <row r="259" s="1" customFormat="1" ht="16.5" customHeight="1">
      <c r="B259" s="46"/>
      <c r="C259" s="269" t="s">
        <v>499</v>
      </c>
      <c r="D259" s="269" t="s">
        <v>321</v>
      </c>
      <c r="E259" s="270" t="s">
        <v>604</v>
      </c>
      <c r="F259" s="271" t="s">
        <v>605</v>
      </c>
      <c r="G259" s="272" t="s">
        <v>98</v>
      </c>
      <c r="H259" s="273">
        <v>21</v>
      </c>
      <c r="I259" s="274"/>
      <c r="J259" s="275">
        <f>ROUND(I259*H259,2)</f>
        <v>0</v>
      </c>
      <c r="K259" s="271" t="s">
        <v>154</v>
      </c>
      <c r="L259" s="276"/>
      <c r="M259" s="277" t="s">
        <v>21</v>
      </c>
      <c r="N259" s="278" t="s">
        <v>42</v>
      </c>
      <c r="O259" s="47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AR259" s="24" t="s">
        <v>324</v>
      </c>
      <c r="AT259" s="24" t="s">
        <v>321</v>
      </c>
      <c r="AU259" s="24" t="s">
        <v>81</v>
      </c>
      <c r="AY259" s="24" t="s">
        <v>148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24" t="s">
        <v>79</v>
      </c>
      <c r="BK259" s="233">
        <f>ROUND(I259*H259,2)</f>
        <v>0</v>
      </c>
      <c r="BL259" s="24" t="s">
        <v>256</v>
      </c>
      <c r="BM259" s="24" t="s">
        <v>1229</v>
      </c>
    </row>
    <row r="260" s="12" customFormat="1">
      <c r="B260" s="245"/>
      <c r="C260" s="246"/>
      <c r="D260" s="236" t="s">
        <v>157</v>
      </c>
      <c r="E260" s="246"/>
      <c r="F260" s="248" t="s">
        <v>981</v>
      </c>
      <c r="G260" s="246"/>
      <c r="H260" s="249">
        <v>21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AT260" s="255" t="s">
        <v>157</v>
      </c>
      <c r="AU260" s="255" t="s">
        <v>81</v>
      </c>
      <c r="AV260" s="12" t="s">
        <v>81</v>
      </c>
      <c r="AW260" s="12" t="s">
        <v>6</v>
      </c>
      <c r="AX260" s="12" t="s">
        <v>79</v>
      </c>
      <c r="AY260" s="255" t="s">
        <v>148</v>
      </c>
    </row>
    <row r="261" s="1" customFormat="1" ht="16.5" customHeight="1">
      <c r="B261" s="46"/>
      <c r="C261" s="222" t="s">
        <v>503</v>
      </c>
      <c r="D261" s="222" t="s">
        <v>151</v>
      </c>
      <c r="E261" s="223" t="s">
        <v>1003</v>
      </c>
      <c r="F261" s="224" t="s">
        <v>1004</v>
      </c>
      <c r="G261" s="225" t="s">
        <v>98</v>
      </c>
      <c r="H261" s="226">
        <v>34.012</v>
      </c>
      <c r="I261" s="227"/>
      <c r="J261" s="228">
        <f>ROUND(I261*H261,2)</f>
        <v>0</v>
      </c>
      <c r="K261" s="224" t="s">
        <v>154</v>
      </c>
      <c r="L261" s="72"/>
      <c r="M261" s="229" t="s">
        <v>21</v>
      </c>
      <c r="N261" s="230" t="s">
        <v>42</v>
      </c>
      <c r="O261" s="47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AR261" s="24" t="s">
        <v>256</v>
      </c>
      <c r="AT261" s="24" t="s">
        <v>151</v>
      </c>
      <c r="AU261" s="24" t="s">
        <v>81</v>
      </c>
      <c r="AY261" s="24" t="s">
        <v>148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24" t="s">
        <v>79</v>
      </c>
      <c r="BK261" s="233">
        <f>ROUND(I261*H261,2)</f>
        <v>0</v>
      </c>
      <c r="BL261" s="24" t="s">
        <v>256</v>
      </c>
      <c r="BM261" s="24" t="s">
        <v>1230</v>
      </c>
    </row>
    <row r="262" s="1" customFormat="1" ht="16.5" customHeight="1">
      <c r="B262" s="46"/>
      <c r="C262" s="222" t="s">
        <v>149</v>
      </c>
      <c r="D262" s="222" t="s">
        <v>151</v>
      </c>
      <c r="E262" s="223" t="s">
        <v>1006</v>
      </c>
      <c r="F262" s="224" t="s">
        <v>1007</v>
      </c>
      <c r="G262" s="225" t="s">
        <v>98</v>
      </c>
      <c r="H262" s="226">
        <v>34.012</v>
      </c>
      <c r="I262" s="227"/>
      <c r="J262" s="228">
        <f>ROUND(I262*H262,2)</f>
        <v>0</v>
      </c>
      <c r="K262" s="224" t="s">
        <v>154</v>
      </c>
      <c r="L262" s="72"/>
      <c r="M262" s="229" t="s">
        <v>21</v>
      </c>
      <c r="N262" s="230" t="s">
        <v>42</v>
      </c>
      <c r="O262" s="47"/>
      <c r="P262" s="231">
        <f>O262*H262</f>
        <v>0</v>
      </c>
      <c r="Q262" s="231">
        <v>0.00020000000000000001</v>
      </c>
      <c r="R262" s="231">
        <f>Q262*H262</f>
        <v>0.0068024000000000001</v>
      </c>
      <c r="S262" s="231">
        <v>0</v>
      </c>
      <c r="T262" s="232">
        <f>S262*H262</f>
        <v>0</v>
      </c>
      <c r="AR262" s="24" t="s">
        <v>256</v>
      </c>
      <c r="AT262" s="24" t="s">
        <v>151</v>
      </c>
      <c r="AU262" s="24" t="s">
        <v>81</v>
      </c>
      <c r="AY262" s="24" t="s">
        <v>148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24" t="s">
        <v>79</v>
      </c>
      <c r="BK262" s="233">
        <f>ROUND(I262*H262,2)</f>
        <v>0</v>
      </c>
      <c r="BL262" s="24" t="s">
        <v>256</v>
      </c>
      <c r="BM262" s="24" t="s">
        <v>1231</v>
      </c>
    </row>
    <row r="263" s="1" customFormat="1" ht="25.5" customHeight="1">
      <c r="B263" s="46"/>
      <c r="C263" s="222" t="s">
        <v>179</v>
      </c>
      <c r="D263" s="222" t="s">
        <v>151</v>
      </c>
      <c r="E263" s="223" t="s">
        <v>1009</v>
      </c>
      <c r="F263" s="224" t="s">
        <v>1010</v>
      </c>
      <c r="G263" s="225" t="s">
        <v>98</v>
      </c>
      <c r="H263" s="226">
        <v>34.012</v>
      </c>
      <c r="I263" s="227"/>
      <c r="J263" s="228">
        <f>ROUND(I263*H263,2)</f>
        <v>0</v>
      </c>
      <c r="K263" s="224" t="s">
        <v>154</v>
      </c>
      <c r="L263" s="72"/>
      <c r="M263" s="229" t="s">
        <v>21</v>
      </c>
      <c r="N263" s="230" t="s">
        <v>42</v>
      </c>
      <c r="O263" s="47"/>
      <c r="P263" s="231">
        <f>O263*H263</f>
        <v>0</v>
      </c>
      <c r="Q263" s="231">
        <v>0.00035</v>
      </c>
      <c r="R263" s="231">
        <f>Q263*H263</f>
        <v>0.0119042</v>
      </c>
      <c r="S263" s="231">
        <v>0</v>
      </c>
      <c r="T263" s="232">
        <f>S263*H263</f>
        <v>0</v>
      </c>
      <c r="AR263" s="24" t="s">
        <v>256</v>
      </c>
      <c r="AT263" s="24" t="s">
        <v>151</v>
      </c>
      <c r="AU263" s="24" t="s">
        <v>81</v>
      </c>
      <c r="AY263" s="24" t="s">
        <v>148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24" t="s">
        <v>79</v>
      </c>
      <c r="BK263" s="233">
        <f>ROUND(I263*H263,2)</f>
        <v>0</v>
      </c>
      <c r="BL263" s="24" t="s">
        <v>256</v>
      </c>
      <c r="BM263" s="24" t="s">
        <v>1232</v>
      </c>
    </row>
    <row r="264" s="11" customFormat="1">
      <c r="B264" s="234"/>
      <c r="C264" s="235"/>
      <c r="D264" s="236" t="s">
        <v>157</v>
      </c>
      <c r="E264" s="237" t="s">
        <v>21</v>
      </c>
      <c r="F264" s="238" t="s">
        <v>1233</v>
      </c>
      <c r="G264" s="235"/>
      <c r="H264" s="237" t="s">
        <v>21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AT264" s="244" t="s">
        <v>157</v>
      </c>
      <c r="AU264" s="244" t="s">
        <v>81</v>
      </c>
      <c r="AV264" s="11" t="s">
        <v>79</v>
      </c>
      <c r="AW264" s="11" t="s">
        <v>34</v>
      </c>
      <c r="AX264" s="11" t="s">
        <v>71</v>
      </c>
      <c r="AY264" s="244" t="s">
        <v>148</v>
      </c>
    </row>
    <row r="265" s="11" customFormat="1">
      <c r="B265" s="234"/>
      <c r="C265" s="235"/>
      <c r="D265" s="236" t="s">
        <v>157</v>
      </c>
      <c r="E265" s="237" t="s">
        <v>21</v>
      </c>
      <c r="F265" s="238" t="s">
        <v>186</v>
      </c>
      <c r="G265" s="235"/>
      <c r="H265" s="237" t="s">
        <v>21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AT265" s="244" t="s">
        <v>157</v>
      </c>
      <c r="AU265" s="244" t="s">
        <v>81</v>
      </c>
      <c r="AV265" s="11" t="s">
        <v>79</v>
      </c>
      <c r="AW265" s="11" t="s">
        <v>34</v>
      </c>
      <c r="AX265" s="11" t="s">
        <v>71</v>
      </c>
      <c r="AY265" s="244" t="s">
        <v>148</v>
      </c>
    </row>
    <row r="266" s="12" customFormat="1">
      <c r="B266" s="245"/>
      <c r="C266" s="246"/>
      <c r="D266" s="236" t="s">
        <v>157</v>
      </c>
      <c r="E266" s="247" t="s">
        <v>21</v>
      </c>
      <c r="F266" s="248" t="s">
        <v>1234</v>
      </c>
      <c r="G266" s="246"/>
      <c r="H266" s="249">
        <v>17.41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AT266" s="255" t="s">
        <v>157</v>
      </c>
      <c r="AU266" s="255" t="s">
        <v>81</v>
      </c>
      <c r="AV266" s="12" t="s">
        <v>81</v>
      </c>
      <c r="AW266" s="12" t="s">
        <v>34</v>
      </c>
      <c r="AX266" s="12" t="s">
        <v>71</v>
      </c>
      <c r="AY266" s="255" t="s">
        <v>148</v>
      </c>
    </row>
    <row r="267" s="12" customFormat="1">
      <c r="B267" s="245"/>
      <c r="C267" s="246"/>
      <c r="D267" s="236" t="s">
        <v>157</v>
      </c>
      <c r="E267" s="247" t="s">
        <v>21</v>
      </c>
      <c r="F267" s="248" t="s">
        <v>1235</v>
      </c>
      <c r="G267" s="246"/>
      <c r="H267" s="249">
        <v>4.2000000000000002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AT267" s="255" t="s">
        <v>157</v>
      </c>
      <c r="AU267" s="255" t="s">
        <v>81</v>
      </c>
      <c r="AV267" s="12" t="s">
        <v>81</v>
      </c>
      <c r="AW267" s="12" t="s">
        <v>34</v>
      </c>
      <c r="AX267" s="12" t="s">
        <v>71</v>
      </c>
      <c r="AY267" s="255" t="s">
        <v>148</v>
      </c>
    </row>
    <row r="268" s="12" customFormat="1">
      <c r="B268" s="245"/>
      <c r="C268" s="246"/>
      <c r="D268" s="236" t="s">
        <v>157</v>
      </c>
      <c r="E268" s="247" t="s">
        <v>21</v>
      </c>
      <c r="F268" s="248" t="s">
        <v>1236</v>
      </c>
      <c r="G268" s="246"/>
      <c r="H268" s="249">
        <v>12.401999999999999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157</v>
      </c>
      <c r="AU268" s="255" t="s">
        <v>81</v>
      </c>
      <c r="AV268" s="12" t="s">
        <v>81</v>
      </c>
      <c r="AW268" s="12" t="s">
        <v>34</v>
      </c>
      <c r="AX268" s="12" t="s">
        <v>71</v>
      </c>
      <c r="AY268" s="255" t="s">
        <v>148</v>
      </c>
    </row>
    <row r="269" s="13" customFormat="1">
      <c r="B269" s="256"/>
      <c r="C269" s="257"/>
      <c r="D269" s="236" t="s">
        <v>157</v>
      </c>
      <c r="E269" s="258" t="s">
        <v>21</v>
      </c>
      <c r="F269" s="259" t="s">
        <v>173</v>
      </c>
      <c r="G269" s="257"/>
      <c r="H269" s="260">
        <v>34.012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AT269" s="266" t="s">
        <v>157</v>
      </c>
      <c r="AU269" s="266" t="s">
        <v>81</v>
      </c>
      <c r="AV269" s="13" t="s">
        <v>155</v>
      </c>
      <c r="AW269" s="13" t="s">
        <v>34</v>
      </c>
      <c r="AX269" s="13" t="s">
        <v>79</v>
      </c>
      <c r="AY269" s="266" t="s">
        <v>148</v>
      </c>
    </row>
    <row r="270" s="10" customFormat="1" ht="37.44" customHeight="1">
      <c r="B270" s="206"/>
      <c r="C270" s="207"/>
      <c r="D270" s="208" t="s">
        <v>70</v>
      </c>
      <c r="E270" s="209" t="s">
        <v>627</v>
      </c>
      <c r="F270" s="209" t="s">
        <v>628</v>
      </c>
      <c r="G270" s="207"/>
      <c r="H270" s="207"/>
      <c r="I270" s="210"/>
      <c r="J270" s="211">
        <f>BK270</f>
        <v>0</v>
      </c>
      <c r="K270" s="207"/>
      <c r="L270" s="212"/>
      <c r="M270" s="213"/>
      <c r="N270" s="214"/>
      <c r="O270" s="214"/>
      <c r="P270" s="215">
        <f>P271+P275+P282+P286</f>
        <v>0</v>
      </c>
      <c r="Q270" s="214"/>
      <c r="R270" s="215">
        <f>R271+R275+R282+R286</f>
        <v>0</v>
      </c>
      <c r="S270" s="214"/>
      <c r="T270" s="216">
        <f>T271+T275+T282+T286</f>
        <v>0</v>
      </c>
      <c r="AR270" s="217" t="s">
        <v>181</v>
      </c>
      <c r="AT270" s="218" t="s">
        <v>70</v>
      </c>
      <c r="AU270" s="218" t="s">
        <v>71</v>
      </c>
      <c r="AY270" s="217" t="s">
        <v>148</v>
      </c>
      <c r="BK270" s="219">
        <f>BK271+BK275+BK282+BK286</f>
        <v>0</v>
      </c>
    </row>
    <row r="271" s="10" customFormat="1" ht="19.92" customHeight="1">
      <c r="B271" s="206"/>
      <c r="C271" s="207"/>
      <c r="D271" s="208" t="s">
        <v>70</v>
      </c>
      <c r="E271" s="220" t="s">
        <v>629</v>
      </c>
      <c r="F271" s="220" t="s">
        <v>630</v>
      </c>
      <c r="G271" s="207"/>
      <c r="H271" s="207"/>
      <c r="I271" s="210"/>
      <c r="J271" s="221">
        <f>BK271</f>
        <v>0</v>
      </c>
      <c r="K271" s="207"/>
      <c r="L271" s="212"/>
      <c r="M271" s="213"/>
      <c r="N271" s="214"/>
      <c r="O271" s="214"/>
      <c r="P271" s="215">
        <f>SUM(P272:P274)</f>
        <v>0</v>
      </c>
      <c r="Q271" s="214"/>
      <c r="R271" s="215">
        <f>SUM(R272:R274)</f>
        <v>0</v>
      </c>
      <c r="S271" s="214"/>
      <c r="T271" s="216">
        <f>SUM(T272:T274)</f>
        <v>0</v>
      </c>
      <c r="AR271" s="217" t="s">
        <v>181</v>
      </c>
      <c r="AT271" s="218" t="s">
        <v>70</v>
      </c>
      <c r="AU271" s="218" t="s">
        <v>79</v>
      </c>
      <c r="AY271" s="217" t="s">
        <v>148</v>
      </c>
      <c r="BK271" s="219">
        <f>SUM(BK272:BK274)</f>
        <v>0</v>
      </c>
    </row>
    <row r="272" s="1" customFormat="1" ht="16.5" customHeight="1">
      <c r="B272" s="46"/>
      <c r="C272" s="222" t="s">
        <v>517</v>
      </c>
      <c r="D272" s="222" t="s">
        <v>151</v>
      </c>
      <c r="E272" s="223" t="s">
        <v>1237</v>
      </c>
      <c r="F272" s="224" t="s">
        <v>1238</v>
      </c>
      <c r="G272" s="225" t="s">
        <v>634</v>
      </c>
      <c r="H272" s="226">
        <v>1</v>
      </c>
      <c r="I272" s="227"/>
      <c r="J272" s="228">
        <f>ROUND(I272*H272,2)</f>
        <v>0</v>
      </c>
      <c r="K272" s="224" t="s">
        <v>154</v>
      </c>
      <c r="L272" s="72"/>
      <c r="M272" s="229" t="s">
        <v>21</v>
      </c>
      <c r="N272" s="230" t="s">
        <v>42</v>
      </c>
      <c r="O272" s="47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AR272" s="24" t="s">
        <v>635</v>
      </c>
      <c r="AT272" s="24" t="s">
        <v>151</v>
      </c>
      <c r="AU272" s="24" t="s">
        <v>81</v>
      </c>
      <c r="AY272" s="24" t="s">
        <v>148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24" t="s">
        <v>79</v>
      </c>
      <c r="BK272" s="233">
        <f>ROUND(I272*H272,2)</f>
        <v>0</v>
      </c>
      <c r="BL272" s="24" t="s">
        <v>635</v>
      </c>
      <c r="BM272" s="24" t="s">
        <v>1239</v>
      </c>
    </row>
    <row r="273" s="12" customFormat="1">
      <c r="B273" s="245"/>
      <c r="C273" s="246"/>
      <c r="D273" s="236" t="s">
        <v>157</v>
      </c>
      <c r="E273" s="247" t="s">
        <v>21</v>
      </c>
      <c r="F273" s="248" t="s">
        <v>1240</v>
      </c>
      <c r="G273" s="246"/>
      <c r="H273" s="249">
        <v>1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157</v>
      </c>
      <c r="AU273" s="255" t="s">
        <v>81</v>
      </c>
      <c r="AV273" s="12" t="s">
        <v>81</v>
      </c>
      <c r="AW273" s="12" t="s">
        <v>34</v>
      </c>
      <c r="AX273" s="12" t="s">
        <v>79</v>
      </c>
      <c r="AY273" s="255" t="s">
        <v>148</v>
      </c>
    </row>
    <row r="274" s="1" customFormat="1" ht="16.5" customHeight="1">
      <c r="B274" s="46"/>
      <c r="C274" s="222" t="s">
        <v>523</v>
      </c>
      <c r="D274" s="222" t="s">
        <v>151</v>
      </c>
      <c r="E274" s="223" t="s">
        <v>641</v>
      </c>
      <c r="F274" s="224" t="s">
        <v>642</v>
      </c>
      <c r="G274" s="225" t="s">
        <v>634</v>
      </c>
      <c r="H274" s="226">
        <v>1</v>
      </c>
      <c r="I274" s="227"/>
      <c r="J274" s="228">
        <f>ROUND(I274*H274,2)</f>
        <v>0</v>
      </c>
      <c r="K274" s="224" t="s">
        <v>154</v>
      </c>
      <c r="L274" s="72"/>
      <c r="M274" s="229" t="s">
        <v>21</v>
      </c>
      <c r="N274" s="230" t="s">
        <v>42</v>
      </c>
      <c r="O274" s="47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AR274" s="24" t="s">
        <v>635</v>
      </c>
      <c r="AT274" s="24" t="s">
        <v>151</v>
      </c>
      <c r="AU274" s="24" t="s">
        <v>81</v>
      </c>
      <c r="AY274" s="24" t="s">
        <v>148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24" t="s">
        <v>79</v>
      </c>
      <c r="BK274" s="233">
        <f>ROUND(I274*H274,2)</f>
        <v>0</v>
      </c>
      <c r="BL274" s="24" t="s">
        <v>635</v>
      </c>
      <c r="BM274" s="24" t="s">
        <v>1241</v>
      </c>
    </row>
    <row r="275" s="10" customFormat="1" ht="29.88" customHeight="1">
      <c r="B275" s="206"/>
      <c r="C275" s="207"/>
      <c r="D275" s="208" t="s">
        <v>70</v>
      </c>
      <c r="E275" s="220" t="s">
        <v>644</v>
      </c>
      <c r="F275" s="220" t="s">
        <v>645</v>
      </c>
      <c r="G275" s="207"/>
      <c r="H275" s="207"/>
      <c r="I275" s="210"/>
      <c r="J275" s="221">
        <f>BK275</f>
        <v>0</v>
      </c>
      <c r="K275" s="207"/>
      <c r="L275" s="212"/>
      <c r="M275" s="213"/>
      <c r="N275" s="214"/>
      <c r="O275" s="214"/>
      <c r="P275" s="215">
        <f>SUM(P276:P281)</f>
        <v>0</v>
      </c>
      <c r="Q275" s="214"/>
      <c r="R275" s="215">
        <f>SUM(R276:R281)</f>
        <v>0</v>
      </c>
      <c r="S275" s="214"/>
      <c r="T275" s="216">
        <f>SUM(T276:T281)</f>
        <v>0</v>
      </c>
      <c r="AR275" s="217" t="s">
        <v>181</v>
      </c>
      <c r="AT275" s="218" t="s">
        <v>70</v>
      </c>
      <c r="AU275" s="218" t="s">
        <v>79</v>
      </c>
      <c r="AY275" s="217" t="s">
        <v>148</v>
      </c>
      <c r="BK275" s="219">
        <f>SUM(BK276:BK281)</f>
        <v>0</v>
      </c>
    </row>
    <row r="276" s="1" customFormat="1" ht="16.5" customHeight="1">
      <c r="B276" s="46"/>
      <c r="C276" s="222" t="s">
        <v>528</v>
      </c>
      <c r="D276" s="222" t="s">
        <v>151</v>
      </c>
      <c r="E276" s="223" t="s">
        <v>647</v>
      </c>
      <c r="F276" s="224" t="s">
        <v>645</v>
      </c>
      <c r="G276" s="225" t="s">
        <v>634</v>
      </c>
      <c r="H276" s="226">
        <v>1</v>
      </c>
      <c r="I276" s="227"/>
      <c r="J276" s="228">
        <f>ROUND(I276*H276,2)</f>
        <v>0</v>
      </c>
      <c r="K276" s="224" t="s">
        <v>154</v>
      </c>
      <c r="L276" s="72"/>
      <c r="M276" s="229" t="s">
        <v>21</v>
      </c>
      <c r="N276" s="230" t="s">
        <v>42</v>
      </c>
      <c r="O276" s="47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AR276" s="24" t="s">
        <v>635</v>
      </c>
      <c r="AT276" s="24" t="s">
        <v>151</v>
      </c>
      <c r="AU276" s="24" t="s">
        <v>81</v>
      </c>
      <c r="AY276" s="24" t="s">
        <v>148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24" t="s">
        <v>79</v>
      </c>
      <c r="BK276" s="233">
        <f>ROUND(I276*H276,2)</f>
        <v>0</v>
      </c>
      <c r="BL276" s="24" t="s">
        <v>635</v>
      </c>
      <c r="BM276" s="24" t="s">
        <v>1242</v>
      </c>
    </row>
    <row r="277" s="11" customFormat="1">
      <c r="B277" s="234"/>
      <c r="C277" s="235"/>
      <c r="D277" s="236" t="s">
        <v>157</v>
      </c>
      <c r="E277" s="237" t="s">
        <v>21</v>
      </c>
      <c r="F277" s="238" t="s">
        <v>1243</v>
      </c>
      <c r="G277" s="235"/>
      <c r="H277" s="237" t="s">
        <v>21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AT277" s="244" t="s">
        <v>157</v>
      </c>
      <c r="AU277" s="244" t="s">
        <v>81</v>
      </c>
      <c r="AV277" s="11" t="s">
        <v>79</v>
      </c>
      <c r="AW277" s="11" t="s">
        <v>34</v>
      </c>
      <c r="AX277" s="11" t="s">
        <v>71</v>
      </c>
      <c r="AY277" s="244" t="s">
        <v>148</v>
      </c>
    </row>
    <row r="278" s="11" customFormat="1">
      <c r="B278" s="234"/>
      <c r="C278" s="235"/>
      <c r="D278" s="236" t="s">
        <v>157</v>
      </c>
      <c r="E278" s="237" t="s">
        <v>21</v>
      </c>
      <c r="F278" s="238" t="s">
        <v>1244</v>
      </c>
      <c r="G278" s="235"/>
      <c r="H278" s="237" t="s">
        <v>21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AT278" s="244" t="s">
        <v>157</v>
      </c>
      <c r="AU278" s="244" t="s">
        <v>81</v>
      </c>
      <c r="AV278" s="11" t="s">
        <v>79</v>
      </c>
      <c r="AW278" s="11" t="s">
        <v>34</v>
      </c>
      <c r="AX278" s="11" t="s">
        <v>71</v>
      </c>
      <c r="AY278" s="244" t="s">
        <v>148</v>
      </c>
    </row>
    <row r="279" s="12" customFormat="1">
      <c r="B279" s="245"/>
      <c r="C279" s="246"/>
      <c r="D279" s="236" t="s">
        <v>157</v>
      </c>
      <c r="E279" s="247" t="s">
        <v>21</v>
      </c>
      <c r="F279" s="248" t="s">
        <v>1245</v>
      </c>
      <c r="G279" s="246"/>
      <c r="H279" s="249">
        <v>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157</v>
      </c>
      <c r="AU279" s="255" t="s">
        <v>81</v>
      </c>
      <c r="AV279" s="12" t="s">
        <v>81</v>
      </c>
      <c r="AW279" s="12" t="s">
        <v>34</v>
      </c>
      <c r="AX279" s="12" t="s">
        <v>71</v>
      </c>
      <c r="AY279" s="255" t="s">
        <v>148</v>
      </c>
    </row>
    <row r="280" s="11" customFormat="1">
      <c r="B280" s="234"/>
      <c r="C280" s="235"/>
      <c r="D280" s="236" t="s">
        <v>157</v>
      </c>
      <c r="E280" s="237" t="s">
        <v>21</v>
      </c>
      <c r="F280" s="238" t="s">
        <v>1246</v>
      </c>
      <c r="G280" s="235"/>
      <c r="H280" s="237" t="s">
        <v>21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AT280" s="244" t="s">
        <v>157</v>
      </c>
      <c r="AU280" s="244" t="s">
        <v>81</v>
      </c>
      <c r="AV280" s="11" t="s">
        <v>79</v>
      </c>
      <c r="AW280" s="11" t="s">
        <v>34</v>
      </c>
      <c r="AX280" s="11" t="s">
        <v>71</v>
      </c>
      <c r="AY280" s="244" t="s">
        <v>148</v>
      </c>
    </row>
    <row r="281" s="13" customFormat="1">
      <c r="B281" s="256"/>
      <c r="C281" s="257"/>
      <c r="D281" s="236" t="s">
        <v>157</v>
      </c>
      <c r="E281" s="258" t="s">
        <v>21</v>
      </c>
      <c r="F281" s="259" t="s">
        <v>173</v>
      </c>
      <c r="G281" s="257"/>
      <c r="H281" s="260">
        <v>1</v>
      </c>
      <c r="I281" s="261"/>
      <c r="J281" s="257"/>
      <c r="K281" s="257"/>
      <c r="L281" s="262"/>
      <c r="M281" s="263"/>
      <c r="N281" s="264"/>
      <c r="O281" s="264"/>
      <c r="P281" s="264"/>
      <c r="Q281" s="264"/>
      <c r="R281" s="264"/>
      <c r="S281" s="264"/>
      <c r="T281" s="265"/>
      <c r="AT281" s="266" t="s">
        <v>157</v>
      </c>
      <c r="AU281" s="266" t="s">
        <v>81</v>
      </c>
      <c r="AV281" s="13" t="s">
        <v>155</v>
      </c>
      <c r="AW281" s="13" t="s">
        <v>34</v>
      </c>
      <c r="AX281" s="13" t="s">
        <v>79</v>
      </c>
      <c r="AY281" s="266" t="s">
        <v>148</v>
      </c>
    </row>
    <row r="282" s="10" customFormat="1" ht="29.88" customHeight="1">
      <c r="B282" s="206"/>
      <c r="C282" s="207"/>
      <c r="D282" s="208" t="s">
        <v>70</v>
      </c>
      <c r="E282" s="220" t="s">
        <v>654</v>
      </c>
      <c r="F282" s="220" t="s">
        <v>655</v>
      </c>
      <c r="G282" s="207"/>
      <c r="H282" s="207"/>
      <c r="I282" s="210"/>
      <c r="J282" s="221">
        <f>BK282</f>
        <v>0</v>
      </c>
      <c r="K282" s="207"/>
      <c r="L282" s="212"/>
      <c r="M282" s="213"/>
      <c r="N282" s="214"/>
      <c r="O282" s="214"/>
      <c r="P282" s="215">
        <f>SUM(P283:P285)</f>
        <v>0</v>
      </c>
      <c r="Q282" s="214"/>
      <c r="R282" s="215">
        <f>SUM(R283:R285)</f>
        <v>0</v>
      </c>
      <c r="S282" s="214"/>
      <c r="T282" s="216">
        <f>SUM(T283:T285)</f>
        <v>0</v>
      </c>
      <c r="AR282" s="217" t="s">
        <v>181</v>
      </c>
      <c r="AT282" s="218" t="s">
        <v>70</v>
      </c>
      <c r="AU282" s="218" t="s">
        <v>79</v>
      </c>
      <c r="AY282" s="217" t="s">
        <v>148</v>
      </c>
      <c r="BK282" s="219">
        <f>SUM(BK283:BK285)</f>
        <v>0</v>
      </c>
    </row>
    <row r="283" s="1" customFormat="1" ht="16.5" customHeight="1">
      <c r="B283" s="46"/>
      <c r="C283" s="222" t="s">
        <v>534</v>
      </c>
      <c r="D283" s="222" t="s">
        <v>151</v>
      </c>
      <c r="E283" s="223" t="s">
        <v>662</v>
      </c>
      <c r="F283" s="224" t="s">
        <v>663</v>
      </c>
      <c r="G283" s="225" t="s">
        <v>634</v>
      </c>
      <c r="H283" s="226">
        <v>1</v>
      </c>
      <c r="I283" s="227"/>
      <c r="J283" s="228">
        <f>ROUND(I283*H283,2)</f>
        <v>0</v>
      </c>
      <c r="K283" s="224" t="s">
        <v>154</v>
      </c>
      <c r="L283" s="72"/>
      <c r="M283" s="229" t="s">
        <v>21</v>
      </c>
      <c r="N283" s="230" t="s">
        <v>42</v>
      </c>
      <c r="O283" s="47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AR283" s="24" t="s">
        <v>635</v>
      </c>
      <c r="AT283" s="24" t="s">
        <v>151</v>
      </c>
      <c r="AU283" s="24" t="s">
        <v>81</v>
      </c>
      <c r="AY283" s="24" t="s">
        <v>148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24" t="s">
        <v>79</v>
      </c>
      <c r="BK283" s="233">
        <f>ROUND(I283*H283,2)</f>
        <v>0</v>
      </c>
      <c r="BL283" s="24" t="s">
        <v>635</v>
      </c>
      <c r="BM283" s="24" t="s">
        <v>1247</v>
      </c>
    </row>
    <row r="284" s="12" customFormat="1">
      <c r="B284" s="245"/>
      <c r="C284" s="246"/>
      <c r="D284" s="236" t="s">
        <v>157</v>
      </c>
      <c r="E284" s="247" t="s">
        <v>21</v>
      </c>
      <c r="F284" s="248" t="s">
        <v>1248</v>
      </c>
      <c r="G284" s="246"/>
      <c r="H284" s="249">
        <v>1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AT284" s="255" t="s">
        <v>157</v>
      </c>
      <c r="AU284" s="255" t="s">
        <v>81</v>
      </c>
      <c r="AV284" s="12" t="s">
        <v>81</v>
      </c>
      <c r="AW284" s="12" t="s">
        <v>34</v>
      </c>
      <c r="AX284" s="12" t="s">
        <v>71</v>
      </c>
      <c r="AY284" s="255" t="s">
        <v>148</v>
      </c>
    </row>
    <row r="285" s="13" customFormat="1">
      <c r="B285" s="256"/>
      <c r="C285" s="257"/>
      <c r="D285" s="236" t="s">
        <v>157</v>
      </c>
      <c r="E285" s="258" t="s">
        <v>21</v>
      </c>
      <c r="F285" s="259" t="s">
        <v>173</v>
      </c>
      <c r="G285" s="257"/>
      <c r="H285" s="260">
        <v>1</v>
      </c>
      <c r="I285" s="261"/>
      <c r="J285" s="257"/>
      <c r="K285" s="257"/>
      <c r="L285" s="262"/>
      <c r="M285" s="263"/>
      <c r="N285" s="264"/>
      <c r="O285" s="264"/>
      <c r="P285" s="264"/>
      <c r="Q285" s="264"/>
      <c r="R285" s="264"/>
      <c r="S285" s="264"/>
      <c r="T285" s="265"/>
      <c r="AT285" s="266" t="s">
        <v>157</v>
      </c>
      <c r="AU285" s="266" t="s">
        <v>81</v>
      </c>
      <c r="AV285" s="13" t="s">
        <v>155</v>
      </c>
      <c r="AW285" s="13" t="s">
        <v>34</v>
      </c>
      <c r="AX285" s="13" t="s">
        <v>79</v>
      </c>
      <c r="AY285" s="266" t="s">
        <v>148</v>
      </c>
    </row>
    <row r="286" s="10" customFormat="1" ht="29.88" customHeight="1">
      <c r="B286" s="206"/>
      <c r="C286" s="207"/>
      <c r="D286" s="208" t="s">
        <v>70</v>
      </c>
      <c r="E286" s="220" t="s">
        <v>670</v>
      </c>
      <c r="F286" s="220" t="s">
        <v>671</v>
      </c>
      <c r="G286" s="207"/>
      <c r="H286" s="207"/>
      <c r="I286" s="210"/>
      <c r="J286" s="221">
        <f>BK286</f>
        <v>0</v>
      </c>
      <c r="K286" s="207"/>
      <c r="L286" s="212"/>
      <c r="M286" s="213"/>
      <c r="N286" s="214"/>
      <c r="O286" s="214"/>
      <c r="P286" s="215">
        <f>SUM(P287:P292)</f>
        <v>0</v>
      </c>
      <c r="Q286" s="214"/>
      <c r="R286" s="215">
        <f>SUM(R287:R292)</f>
        <v>0</v>
      </c>
      <c r="S286" s="214"/>
      <c r="T286" s="216">
        <f>SUM(T287:T292)</f>
        <v>0</v>
      </c>
      <c r="AR286" s="217" t="s">
        <v>181</v>
      </c>
      <c r="AT286" s="218" t="s">
        <v>70</v>
      </c>
      <c r="AU286" s="218" t="s">
        <v>79</v>
      </c>
      <c r="AY286" s="217" t="s">
        <v>148</v>
      </c>
      <c r="BK286" s="219">
        <f>SUM(BK287:BK292)</f>
        <v>0</v>
      </c>
    </row>
    <row r="287" s="1" customFormat="1" ht="16.5" customHeight="1">
      <c r="B287" s="46"/>
      <c r="C287" s="222" t="s">
        <v>539</v>
      </c>
      <c r="D287" s="222" t="s">
        <v>151</v>
      </c>
      <c r="E287" s="223" t="s">
        <v>673</v>
      </c>
      <c r="F287" s="224" t="s">
        <v>671</v>
      </c>
      <c r="G287" s="225" t="s">
        <v>634</v>
      </c>
      <c r="H287" s="226">
        <v>1</v>
      </c>
      <c r="I287" s="227"/>
      <c r="J287" s="228">
        <f>ROUND(I287*H287,2)</f>
        <v>0</v>
      </c>
      <c r="K287" s="224" t="s">
        <v>154</v>
      </c>
      <c r="L287" s="72"/>
      <c r="M287" s="229" t="s">
        <v>21</v>
      </c>
      <c r="N287" s="230" t="s">
        <v>42</v>
      </c>
      <c r="O287" s="47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AR287" s="24" t="s">
        <v>635</v>
      </c>
      <c r="AT287" s="24" t="s">
        <v>151</v>
      </c>
      <c r="AU287" s="24" t="s">
        <v>81</v>
      </c>
      <c r="AY287" s="24" t="s">
        <v>148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24" t="s">
        <v>79</v>
      </c>
      <c r="BK287" s="233">
        <f>ROUND(I287*H287,2)</f>
        <v>0</v>
      </c>
      <c r="BL287" s="24" t="s">
        <v>635</v>
      </c>
      <c r="BM287" s="24" t="s">
        <v>1249</v>
      </c>
    </row>
    <row r="288" s="11" customFormat="1">
      <c r="B288" s="234"/>
      <c r="C288" s="235"/>
      <c r="D288" s="236" t="s">
        <v>157</v>
      </c>
      <c r="E288" s="237" t="s">
        <v>21</v>
      </c>
      <c r="F288" s="238" t="s">
        <v>675</v>
      </c>
      <c r="G288" s="235"/>
      <c r="H288" s="237" t="s">
        <v>21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AT288" s="244" t="s">
        <v>157</v>
      </c>
      <c r="AU288" s="244" t="s">
        <v>81</v>
      </c>
      <c r="AV288" s="11" t="s">
        <v>79</v>
      </c>
      <c r="AW288" s="11" t="s">
        <v>34</v>
      </c>
      <c r="AX288" s="11" t="s">
        <v>71</v>
      </c>
      <c r="AY288" s="244" t="s">
        <v>148</v>
      </c>
    </row>
    <row r="289" s="11" customFormat="1">
      <c r="B289" s="234"/>
      <c r="C289" s="235"/>
      <c r="D289" s="236" t="s">
        <v>157</v>
      </c>
      <c r="E289" s="237" t="s">
        <v>21</v>
      </c>
      <c r="F289" s="238" t="s">
        <v>676</v>
      </c>
      <c r="G289" s="235"/>
      <c r="H289" s="237" t="s">
        <v>21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AT289" s="244" t="s">
        <v>157</v>
      </c>
      <c r="AU289" s="244" t="s">
        <v>81</v>
      </c>
      <c r="AV289" s="11" t="s">
        <v>79</v>
      </c>
      <c r="AW289" s="11" t="s">
        <v>34</v>
      </c>
      <c r="AX289" s="11" t="s">
        <v>71</v>
      </c>
      <c r="AY289" s="244" t="s">
        <v>148</v>
      </c>
    </row>
    <row r="290" s="12" customFormat="1">
      <c r="B290" s="245"/>
      <c r="C290" s="246"/>
      <c r="D290" s="236" t="s">
        <v>157</v>
      </c>
      <c r="E290" s="247" t="s">
        <v>21</v>
      </c>
      <c r="F290" s="248" t="s">
        <v>79</v>
      </c>
      <c r="G290" s="246"/>
      <c r="H290" s="249">
        <v>1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AT290" s="255" t="s">
        <v>157</v>
      </c>
      <c r="AU290" s="255" t="s">
        <v>81</v>
      </c>
      <c r="AV290" s="12" t="s">
        <v>81</v>
      </c>
      <c r="AW290" s="12" t="s">
        <v>34</v>
      </c>
      <c r="AX290" s="12" t="s">
        <v>79</v>
      </c>
      <c r="AY290" s="255" t="s">
        <v>148</v>
      </c>
    </row>
    <row r="291" s="1" customFormat="1" ht="16.5" customHeight="1">
      <c r="B291" s="46"/>
      <c r="C291" s="222" t="s">
        <v>545</v>
      </c>
      <c r="D291" s="222" t="s">
        <v>151</v>
      </c>
      <c r="E291" s="223" t="s">
        <v>1250</v>
      </c>
      <c r="F291" s="224" t="s">
        <v>1251</v>
      </c>
      <c r="G291" s="225" t="s">
        <v>634</v>
      </c>
      <c r="H291" s="226">
        <v>1</v>
      </c>
      <c r="I291" s="227"/>
      <c r="J291" s="228">
        <f>ROUND(I291*H291,2)</f>
        <v>0</v>
      </c>
      <c r="K291" s="224" t="s">
        <v>154</v>
      </c>
      <c r="L291" s="72"/>
      <c r="M291" s="229" t="s">
        <v>21</v>
      </c>
      <c r="N291" s="230" t="s">
        <v>42</v>
      </c>
      <c r="O291" s="47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AR291" s="24" t="s">
        <v>635</v>
      </c>
      <c r="AT291" s="24" t="s">
        <v>151</v>
      </c>
      <c r="AU291" s="24" t="s">
        <v>81</v>
      </c>
      <c r="AY291" s="24" t="s">
        <v>148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24" t="s">
        <v>79</v>
      </c>
      <c r="BK291" s="233">
        <f>ROUND(I291*H291,2)</f>
        <v>0</v>
      </c>
      <c r="BL291" s="24" t="s">
        <v>635</v>
      </c>
      <c r="BM291" s="24" t="s">
        <v>1252</v>
      </c>
    </row>
    <row r="292" s="12" customFormat="1">
      <c r="B292" s="245"/>
      <c r="C292" s="246"/>
      <c r="D292" s="236" t="s">
        <v>157</v>
      </c>
      <c r="E292" s="247" t="s">
        <v>21</v>
      </c>
      <c r="F292" s="248" t="s">
        <v>1253</v>
      </c>
      <c r="G292" s="246"/>
      <c r="H292" s="249">
        <v>1</v>
      </c>
      <c r="I292" s="250"/>
      <c r="J292" s="246"/>
      <c r="K292" s="246"/>
      <c r="L292" s="251"/>
      <c r="M292" s="279"/>
      <c r="N292" s="280"/>
      <c r="O292" s="280"/>
      <c r="P292" s="280"/>
      <c r="Q292" s="280"/>
      <c r="R292" s="280"/>
      <c r="S292" s="280"/>
      <c r="T292" s="281"/>
      <c r="AT292" s="255" t="s">
        <v>157</v>
      </c>
      <c r="AU292" s="255" t="s">
        <v>81</v>
      </c>
      <c r="AV292" s="12" t="s">
        <v>81</v>
      </c>
      <c r="AW292" s="12" t="s">
        <v>34</v>
      </c>
      <c r="AX292" s="12" t="s">
        <v>79</v>
      </c>
      <c r="AY292" s="255" t="s">
        <v>148</v>
      </c>
    </row>
    <row r="293" s="1" customFormat="1" ht="6.96" customHeight="1">
      <c r="B293" s="67"/>
      <c r="C293" s="68"/>
      <c r="D293" s="68"/>
      <c r="E293" s="68"/>
      <c r="F293" s="68"/>
      <c r="G293" s="68"/>
      <c r="H293" s="68"/>
      <c r="I293" s="167"/>
      <c r="J293" s="68"/>
      <c r="K293" s="68"/>
      <c r="L293" s="72"/>
    </row>
  </sheetData>
  <sheetProtection sheet="1" autoFilter="0" formatColumns="0" formatRows="0" objects="1" scenarios="1" spinCount="100000" saltValue="XN3yOT23h6w60fP/A5etSGf7Pv95hnWfgAXeos4BuZdvRUqmBO3zBjaRNEZhSZzpqBUqMkwQCdnneEALRQeVQg==" hashValue="fvnIY7N+cEI7RR8bH3GAkYNGGx5kic74JhjZeePC9sKbrJZvlHEmpLpwp1ms0s/LwR2a5wkMycMz4dg5yS4iVA==" algorithmName="SHA-512" password="CC35"/>
  <autoFilter ref="C97:K292"/>
  <mergeCells count="10">
    <mergeCell ref="E7:H7"/>
    <mergeCell ref="E9:H9"/>
    <mergeCell ref="E24:H24"/>
    <mergeCell ref="E45:H45"/>
    <mergeCell ref="E47:H47"/>
    <mergeCell ref="J51:J52"/>
    <mergeCell ref="E88:H88"/>
    <mergeCell ref="E90:H90"/>
    <mergeCell ref="G1:H1"/>
    <mergeCell ref="L2:V2"/>
  </mergeCells>
  <hyperlinks>
    <hyperlink ref="F1:G1" location="C2" display="1) Krycí list soupisu"/>
    <hyperlink ref="G1:H1" location="C54" display="2) Rekapitulace"/>
    <hyperlink ref="J1" location="C9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91</v>
      </c>
      <c r="G1" s="139" t="s">
        <v>92</v>
      </c>
      <c r="H1" s="139"/>
      <c r="I1" s="140"/>
      <c r="J1" s="139" t="s">
        <v>93</v>
      </c>
      <c r="K1" s="138" t="s">
        <v>94</v>
      </c>
      <c r="L1" s="139" t="s">
        <v>95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  <c r="AZ2" s="141" t="s">
        <v>1254</v>
      </c>
      <c r="BA2" s="141" t="s">
        <v>1255</v>
      </c>
      <c r="BB2" s="141" t="s">
        <v>98</v>
      </c>
      <c r="BC2" s="141" t="s">
        <v>1256</v>
      </c>
      <c r="BD2" s="141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81</v>
      </c>
      <c r="AZ3" s="141" t="s">
        <v>1257</v>
      </c>
      <c r="BA3" s="141" t="s">
        <v>1258</v>
      </c>
      <c r="BB3" s="141" t="s">
        <v>98</v>
      </c>
      <c r="BC3" s="141" t="s">
        <v>1174</v>
      </c>
      <c r="BD3" s="141" t="s">
        <v>81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  <c r="AZ4" s="141" t="s">
        <v>1259</v>
      </c>
      <c r="BA4" s="141" t="s">
        <v>1260</v>
      </c>
      <c r="BB4" s="141" t="s">
        <v>98</v>
      </c>
      <c r="BC4" s="141" t="s">
        <v>1261</v>
      </c>
      <c r="BD4" s="141" t="s">
        <v>81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ZŠ Dr.Peška 768, Chrudim - Rekonstrukce objektu tělocvičny</v>
      </c>
      <c r="F7" s="40"/>
      <c r="G7" s="40"/>
      <c r="H7" s="40"/>
      <c r="I7" s="143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5"/>
      <c r="J8" s="47"/>
      <c r="K8" s="51"/>
    </row>
    <row r="9" s="1" customFormat="1" ht="36.96" customHeight="1">
      <c r="B9" s="46"/>
      <c r="C9" s="47"/>
      <c r="D9" s="47"/>
      <c r="E9" s="146" t="s">
        <v>1262</v>
      </c>
      <c r="F9" s="47"/>
      <c r="G9" s="47"/>
      <c r="H9" s="47"/>
      <c r="I9" s="145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5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7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7" t="s">
        <v>25</v>
      </c>
      <c r="J12" s="148" t="str">
        <f>'Rekapitulace stavby'!AN8</f>
        <v>20. 12. 2017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5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7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7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5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47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7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5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47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>Ing. Josef Dvořák</v>
      </c>
      <c r="F21" s="47"/>
      <c r="G21" s="47"/>
      <c r="H21" s="47"/>
      <c r="I21" s="147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5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5"/>
      <c r="J23" s="47"/>
      <c r="K23" s="51"/>
    </row>
    <row r="24" s="6" customFormat="1" ht="42.75" customHeight="1">
      <c r="B24" s="149"/>
      <c r="C24" s="150"/>
      <c r="D24" s="150"/>
      <c r="E24" s="44" t="s">
        <v>106</v>
      </c>
      <c r="F24" s="44"/>
      <c r="G24" s="44"/>
      <c r="H24" s="44"/>
      <c r="I24" s="151"/>
      <c r="J24" s="150"/>
      <c r="K24" s="152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5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3"/>
      <c r="J26" s="106"/>
      <c r="K26" s="154"/>
    </row>
    <row r="27" s="1" customFormat="1" ht="25.44" customHeight="1">
      <c r="B27" s="46"/>
      <c r="C27" s="47"/>
      <c r="D27" s="155" t="s">
        <v>37</v>
      </c>
      <c r="E27" s="47"/>
      <c r="F27" s="47"/>
      <c r="G27" s="47"/>
      <c r="H27" s="47"/>
      <c r="I27" s="145"/>
      <c r="J27" s="156">
        <f>ROUND(J97,2)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3"/>
      <c r="J28" s="106"/>
      <c r="K28" s="154"/>
    </row>
    <row r="29" s="1" customFormat="1" ht="14.4" customHeight="1">
      <c r="B29" s="46"/>
      <c r="C29" s="47"/>
      <c r="D29" s="47"/>
      <c r="E29" s="47"/>
      <c r="F29" s="52" t="s">
        <v>39</v>
      </c>
      <c r="G29" s="47"/>
      <c r="H29" s="47"/>
      <c r="I29" s="157" t="s">
        <v>38</v>
      </c>
      <c r="J29" s="52" t="s">
        <v>40</v>
      </c>
      <c r="K29" s="51"/>
    </row>
    <row r="30" s="1" customFormat="1" ht="14.4" customHeight="1">
      <c r="B30" s="46"/>
      <c r="C30" s="47"/>
      <c r="D30" s="55" t="s">
        <v>41</v>
      </c>
      <c r="E30" s="55" t="s">
        <v>42</v>
      </c>
      <c r="F30" s="158">
        <f>ROUND(SUM(BE97:BE414), 2)</f>
        <v>0</v>
      </c>
      <c r="G30" s="47"/>
      <c r="H30" s="47"/>
      <c r="I30" s="159">
        <v>0.20999999999999999</v>
      </c>
      <c r="J30" s="158">
        <f>ROUND(ROUND((SUM(BE97:BE414)), 2)*I30, 2)</f>
        <v>0</v>
      </c>
      <c r="K30" s="51"/>
    </row>
    <row r="31" s="1" customFormat="1" ht="14.4" customHeight="1">
      <c r="B31" s="46"/>
      <c r="C31" s="47"/>
      <c r="D31" s="47"/>
      <c r="E31" s="55" t="s">
        <v>43</v>
      </c>
      <c r="F31" s="158">
        <f>ROUND(SUM(BF97:BF414), 2)</f>
        <v>0</v>
      </c>
      <c r="G31" s="47"/>
      <c r="H31" s="47"/>
      <c r="I31" s="159">
        <v>0.14999999999999999</v>
      </c>
      <c r="J31" s="158">
        <f>ROUND(ROUND((SUM(BF97:BF414)),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44</v>
      </c>
      <c r="F32" s="158">
        <f>ROUND(SUM(BG97:BG414), 2)</f>
        <v>0</v>
      </c>
      <c r="G32" s="47"/>
      <c r="H32" s="47"/>
      <c r="I32" s="159">
        <v>0.20999999999999999</v>
      </c>
      <c r="J32" s="158">
        <v>0</v>
      </c>
      <c r="K32" s="51"/>
    </row>
    <row r="33" hidden="1" s="1" customFormat="1" ht="14.4" customHeight="1">
      <c r="B33" s="46"/>
      <c r="C33" s="47"/>
      <c r="D33" s="47"/>
      <c r="E33" s="55" t="s">
        <v>45</v>
      </c>
      <c r="F33" s="158">
        <f>ROUND(SUM(BH97:BH414), 2)</f>
        <v>0</v>
      </c>
      <c r="G33" s="47"/>
      <c r="H33" s="47"/>
      <c r="I33" s="159">
        <v>0.14999999999999999</v>
      </c>
      <c r="J33" s="158"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58">
        <f>ROUND(SUM(BI97:BI414), 2)</f>
        <v>0</v>
      </c>
      <c r="G34" s="47"/>
      <c r="H34" s="47"/>
      <c r="I34" s="159">
        <v>0</v>
      </c>
      <c r="J34" s="158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5"/>
      <c r="J35" s="47"/>
      <c r="K35" s="51"/>
    </row>
    <row r="36" s="1" customFormat="1" ht="25.44" customHeight="1">
      <c r="B36" s="46"/>
      <c r="C36" s="160"/>
      <c r="D36" s="161" t="s">
        <v>47</v>
      </c>
      <c r="E36" s="98"/>
      <c r="F36" s="98"/>
      <c r="G36" s="162" t="s">
        <v>48</v>
      </c>
      <c r="H36" s="163" t="s">
        <v>49</v>
      </c>
      <c r="I36" s="164"/>
      <c r="J36" s="165">
        <f>SUM(J27:J34)</f>
        <v>0</v>
      </c>
      <c r="K36" s="166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7"/>
      <c r="J37" s="68"/>
      <c r="K37" s="69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6"/>
      <c r="C42" s="30" t="s">
        <v>107</v>
      </c>
      <c r="D42" s="47"/>
      <c r="E42" s="47"/>
      <c r="F42" s="47"/>
      <c r="G42" s="47"/>
      <c r="H42" s="47"/>
      <c r="I42" s="145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5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5"/>
      <c r="J44" s="47"/>
      <c r="K44" s="51"/>
    </row>
    <row r="45" s="1" customFormat="1" ht="16.5" customHeight="1">
      <c r="B45" s="46"/>
      <c r="C45" s="47"/>
      <c r="D45" s="47"/>
      <c r="E45" s="144" t="str">
        <f>E7</f>
        <v>ZŠ Dr.Peška 768, Chrudim - Rekonstrukce objektu tělocvičny</v>
      </c>
      <c r="F45" s="40"/>
      <c r="G45" s="40"/>
      <c r="H45" s="40"/>
      <c r="I45" s="145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5"/>
      <c r="J46" s="47"/>
      <c r="K46" s="51"/>
    </row>
    <row r="47" s="1" customFormat="1" ht="17.25" customHeight="1">
      <c r="B47" s="46"/>
      <c r="C47" s="47"/>
      <c r="D47" s="47"/>
      <c r="E47" s="146" t="str">
        <f>E9</f>
        <v>04 - Výměna podlahy tělocvičny</v>
      </c>
      <c r="F47" s="47"/>
      <c r="G47" s="47"/>
      <c r="H47" s="47"/>
      <c r="I47" s="145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5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7" t="s">
        <v>25</v>
      </c>
      <c r="J49" s="148" t="str">
        <f>IF(J12="","",J12)</f>
        <v>20. 12. 2017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5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7" t="s">
        <v>32</v>
      </c>
      <c r="J51" s="44" t="str">
        <f>E21</f>
        <v>Ing. Josef Dvořák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45"/>
      <c r="J52" s="172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5"/>
      <c r="J53" s="47"/>
      <c r="K53" s="51"/>
    </row>
    <row r="54" s="1" customFormat="1" ht="29.28" customHeight="1">
      <c r="B54" s="46"/>
      <c r="C54" s="173" t="s">
        <v>108</v>
      </c>
      <c r="D54" s="160"/>
      <c r="E54" s="160"/>
      <c r="F54" s="160"/>
      <c r="G54" s="160"/>
      <c r="H54" s="160"/>
      <c r="I54" s="174"/>
      <c r="J54" s="175" t="s">
        <v>109</v>
      </c>
      <c r="K54" s="176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5"/>
      <c r="J55" s="47"/>
      <c r="K55" s="51"/>
    </row>
    <row r="56" s="1" customFormat="1" ht="29.28" customHeight="1">
      <c r="B56" s="46"/>
      <c r="C56" s="177" t="s">
        <v>110</v>
      </c>
      <c r="D56" s="47"/>
      <c r="E56" s="47"/>
      <c r="F56" s="47"/>
      <c r="G56" s="47"/>
      <c r="H56" s="47"/>
      <c r="I56" s="145"/>
      <c r="J56" s="156">
        <f>J97</f>
        <v>0</v>
      </c>
      <c r="K56" s="51"/>
      <c r="AU56" s="24" t="s">
        <v>111</v>
      </c>
    </row>
    <row r="57" s="7" customFormat="1" ht="24.96" customHeight="1">
      <c r="B57" s="178"/>
      <c r="C57" s="179"/>
      <c r="D57" s="180" t="s">
        <v>112</v>
      </c>
      <c r="E57" s="181"/>
      <c r="F57" s="181"/>
      <c r="G57" s="181"/>
      <c r="H57" s="181"/>
      <c r="I57" s="182"/>
      <c r="J57" s="183">
        <f>J98</f>
        <v>0</v>
      </c>
      <c r="K57" s="184"/>
    </row>
    <row r="58" s="8" customFormat="1" ht="19.92" customHeight="1">
      <c r="B58" s="185"/>
      <c r="C58" s="186"/>
      <c r="D58" s="187" t="s">
        <v>1263</v>
      </c>
      <c r="E58" s="188"/>
      <c r="F58" s="188"/>
      <c r="G58" s="188"/>
      <c r="H58" s="188"/>
      <c r="I58" s="189"/>
      <c r="J58" s="190">
        <f>J99</f>
        <v>0</v>
      </c>
      <c r="K58" s="191"/>
    </row>
    <row r="59" s="8" customFormat="1" ht="19.92" customHeight="1">
      <c r="B59" s="185"/>
      <c r="C59" s="186"/>
      <c r="D59" s="187" t="s">
        <v>114</v>
      </c>
      <c r="E59" s="188"/>
      <c r="F59" s="188"/>
      <c r="G59" s="188"/>
      <c r="H59" s="188"/>
      <c r="I59" s="189"/>
      <c r="J59" s="190">
        <f>J126</f>
        <v>0</v>
      </c>
      <c r="K59" s="191"/>
    </row>
    <row r="60" s="8" customFormat="1" ht="19.92" customHeight="1">
      <c r="B60" s="185"/>
      <c r="C60" s="186"/>
      <c r="D60" s="187" t="s">
        <v>689</v>
      </c>
      <c r="E60" s="188"/>
      <c r="F60" s="188"/>
      <c r="G60" s="188"/>
      <c r="H60" s="188"/>
      <c r="I60" s="189"/>
      <c r="J60" s="190">
        <f>J155</f>
        <v>0</v>
      </c>
      <c r="K60" s="191"/>
    </row>
    <row r="61" s="8" customFormat="1" ht="19.92" customHeight="1">
      <c r="B61" s="185"/>
      <c r="C61" s="186"/>
      <c r="D61" s="187" t="s">
        <v>116</v>
      </c>
      <c r="E61" s="188"/>
      <c r="F61" s="188"/>
      <c r="G61" s="188"/>
      <c r="H61" s="188"/>
      <c r="I61" s="189"/>
      <c r="J61" s="190">
        <f>J179</f>
        <v>0</v>
      </c>
      <c r="K61" s="191"/>
    </row>
    <row r="62" s="8" customFormat="1" ht="19.92" customHeight="1">
      <c r="B62" s="185"/>
      <c r="C62" s="186"/>
      <c r="D62" s="187" t="s">
        <v>117</v>
      </c>
      <c r="E62" s="188"/>
      <c r="F62" s="188"/>
      <c r="G62" s="188"/>
      <c r="H62" s="188"/>
      <c r="I62" s="189"/>
      <c r="J62" s="190">
        <f>J223</f>
        <v>0</v>
      </c>
      <c r="K62" s="191"/>
    </row>
    <row r="63" s="8" customFormat="1" ht="19.92" customHeight="1">
      <c r="B63" s="185"/>
      <c r="C63" s="186"/>
      <c r="D63" s="187" t="s">
        <v>118</v>
      </c>
      <c r="E63" s="188"/>
      <c r="F63" s="188"/>
      <c r="G63" s="188"/>
      <c r="H63" s="188"/>
      <c r="I63" s="189"/>
      <c r="J63" s="190">
        <f>J249</f>
        <v>0</v>
      </c>
      <c r="K63" s="191"/>
    </row>
    <row r="64" s="7" customFormat="1" ht="24.96" customHeight="1">
      <c r="B64" s="178"/>
      <c r="C64" s="179"/>
      <c r="D64" s="180" t="s">
        <v>119</v>
      </c>
      <c r="E64" s="181"/>
      <c r="F64" s="181"/>
      <c r="G64" s="181"/>
      <c r="H64" s="181"/>
      <c r="I64" s="182"/>
      <c r="J64" s="183">
        <f>J252</f>
        <v>0</v>
      </c>
      <c r="K64" s="184"/>
    </row>
    <row r="65" s="8" customFormat="1" ht="19.92" customHeight="1">
      <c r="B65" s="185"/>
      <c r="C65" s="186"/>
      <c r="D65" s="187" t="s">
        <v>1264</v>
      </c>
      <c r="E65" s="188"/>
      <c r="F65" s="188"/>
      <c r="G65" s="188"/>
      <c r="H65" s="188"/>
      <c r="I65" s="189"/>
      <c r="J65" s="190">
        <f>J253</f>
        <v>0</v>
      </c>
      <c r="K65" s="191"/>
    </row>
    <row r="66" s="8" customFormat="1" ht="19.92" customHeight="1">
      <c r="B66" s="185"/>
      <c r="C66" s="186"/>
      <c r="D66" s="187" t="s">
        <v>121</v>
      </c>
      <c r="E66" s="188"/>
      <c r="F66" s="188"/>
      <c r="G66" s="188"/>
      <c r="H66" s="188"/>
      <c r="I66" s="189"/>
      <c r="J66" s="190">
        <f>J293</f>
        <v>0</v>
      </c>
      <c r="K66" s="191"/>
    </row>
    <row r="67" s="8" customFormat="1" ht="19.92" customHeight="1">
      <c r="B67" s="185"/>
      <c r="C67" s="186"/>
      <c r="D67" s="187" t="s">
        <v>1265</v>
      </c>
      <c r="E67" s="188"/>
      <c r="F67" s="188"/>
      <c r="G67" s="188"/>
      <c r="H67" s="188"/>
      <c r="I67" s="189"/>
      <c r="J67" s="190">
        <f>J308</f>
        <v>0</v>
      </c>
      <c r="K67" s="191"/>
    </row>
    <row r="68" s="8" customFormat="1" ht="19.92" customHeight="1">
      <c r="B68" s="185"/>
      <c r="C68" s="186"/>
      <c r="D68" s="187" t="s">
        <v>123</v>
      </c>
      <c r="E68" s="188"/>
      <c r="F68" s="188"/>
      <c r="G68" s="188"/>
      <c r="H68" s="188"/>
      <c r="I68" s="189"/>
      <c r="J68" s="190">
        <f>J310</f>
        <v>0</v>
      </c>
      <c r="K68" s="191"/>
    </row>
    <row r="69" s="8" customFormat="1" ht="19.92" customHeight="1">
      <c r="B69" s="185"/>
      <c r="C69" s="186"/>
      <c r="D69" s="187" t="s">
        <v>690</v>
      </c>
      <c r="E69" s="188"/>
      <c r="F69" s="188"/>
      <c r="G69" s="188"/>
      <c r="H69" s="188"/>
      <c r="I69" s="189"/>
      <c r="J69" s="190">
        <f>J327</f>
        <v>0</v>
      </c>
      <c r="K69" s="191"/>
    </row>
    <row r="70" s="8" customFormat="1" ht="19.92" customHeight="1">
      <c r="B70" s="185"/>
      <c r="C70" s="186"/>
      <c r="D70" s="187" t="s">
        <v>1266</v>
      </c>
      <c r="E70" s="188"/>
      <c r="F70" s="188"/>
      <c r="G70" s="188"/>
      <c r="H70" s="188"/>
      <c r="I70" s="189"/>
      <c r="J70" s="190">
        <f>J331</f>
        <v>0</v>
      </c>
      <c r="K70" s="191"/>
    </row>
    <row r="71" s="8" customFormat="1" ht="19.92" customHeight="1">
      <c r="B71" s="185"/>
      <c r="C71" s="186"/>
      <c r="D71" s="187" t="s">
        <v>1267</v>
      </c>
      <c r="E71" s="188"/>
      <c r="F71" s="188"/>
      <c r="G71" s="188"/>
      <c r="H71" s="188"/>
      <c r="I71" s="189"/>
      <c r="J71" s="190">
        <f>J350</f>
        <v>0</v>
      </c>
      <c r="K71" s="191"/>
    </row>
    <row r="72" s="8" customFormat="1" ht="19.92" customHeight="1">
      <c r="B72" s="185"/>
      <c r="C72" s="186"/>
      <c r="D72" s="187" t="s">
        <v>1268</v>
      </c>
      <c r="E72" s="188"/>
      <c r="F72" s="188"/>
      <c r="G72" s="188"/>
      <c r="H72" s="188"/>
      <c r="I72" s="189"/>
      <c r="J72" s="190">
        <f>J379</f>
        <v>0</v>
      </c>
      <c r="K72" s="191"/>
    </row>
    <row r="73" s="7" customFormat="1" ht="24.96" customHeight="1">
      <c r="B73" s="178"/>
      <c r="C73" s="179"/>
      <c r="D73" s="180" t="s">
        <v>127</v>
      </c>
      <c r="E73" s="181"/>
      <c r="F73" s="181"/>
      <c r="G73" s="181"/>
      <c r="H73" s="181"/>
      <c r="I73" s="182"/>
      <c r="J73" s="183">
        <f>J388</f>
        <v>0</v>
      </c>
      <c r="K73" s="184"/>
    </row>
    <row r="74" s="8" customFormat="1" ht="19.92" customHeight="1">
      <c r="B74" s="185"/>
      <c r="C74" s="186"/>
      <c r="D74" s="187" t="s">
        <v>128</v>
      </c>
      <c r="E74" s="188"/>
      <c r="F74" s="188"/>
      <c r="G74" s="188"/>
      <c r="H74" s="188"/>
      <c r="I74" s="189"/>
      <c r="J74" s="190">
        <f>J389</f>
        <v>0</v>
      </c>
      <c r="K74" s="191"/>
    </row>
    <row r="75" s="8" customFormat="1" ht="19.92" customHeight="1">
      <c r="B75" s="185"/>
      <c r="C75" s="186"/>
      <c r="D75" s="187" t="s">
        <v>129</v>
      </c>
      <c r="E75" s="188"/>
      <c r="F75" s="188"/>
      <c r="G75" s="188"/>
      <c r="H75" s="188"/>
      <c r="I75" s="189"/>
      <c r="J75" s="190">
        <f>J391</f>
        <v>0</v>
      </c>
      <c r="K75" s="191"/>
    </row>
    <row r="76" s="8" customFormat="1" ht="19.92" customHeight="1">
      <c r="B76" s="185"/>
      <c r="C76" s="186"/>
      <c r="D76" s="187" t="s">
        <v>130</v>
      </c>
      <c r="E76" s="188"/>
      <c r="F76" s="188"/>
      <c r="G76" s="188"/>
      <c r="H76" s="188"/>
      <c r="I76" s="189"/>
      <c r="J76" s="190">
        <f>J398</f>
        <v>0</v>
      </c>
      <c r="K76" s="191"/>
    </row>
    <row r="77" s="8" customFormat="1" ht="19.92" customHeight="1">
      <c r="B77" s="185"/>
      <c r="C77" s="186"/>
      <c r="D77" s="187" t="s">
        <v>131</v>
      </c>
      <c r="E77" s="188"/>
      <c r="F77" s="188"/>
      <c r="G77" s="188"/>
      <c r="H77" s="188"/>
      <c r="I77" s="189"/>
      <c r="J77" s="190">
        <f>J410</f>
        <v>0</v>
      </c>
      <c r="K77" s="191"/>
    </row>
    <row r="78" s="1" customFormat="1" ht="21.84" customHeight="1">
      <c r="B78" s="46"/>
      <c r="C78" s="47"/>
      <c r="D78" s="47"/>
      <c r="E78" s="47"/>
      <c r="F78" s="47"/>
      <c r="G78" s="47"/>
      <c r="H78" s="47"/>
      <c r="I78" s="145"/>
      <c r="J78" s="47"/>
      <c r="K78" s="51"/>
    </row>
    <row r="79" s="1" customFormat="1" ht="6.96" customHeight="1">
      <c r="B79" s="67"/>
      <c r="C79" s="68"/>
      <c r="D79" s="68"/>
      <c r="E79" s="68"/>
      <c r="F79" s="68"/>
      <c r="G79" s="68"/>
      <c r="H79" s="68"/>
      <c r="I79" s="167"/>
      <c r="J79" s="68"/>
      <c r="K79" s="69"/>
    </row>
    <row r="83" s="1" customFormat="1" ht="6.96" customHeight="1">
      <c r="B83" s="70"/>
      <c r="C83" s="71"/>
      <c r="D83" s="71"/>
      <c r="E83" s="71"/>
      <c r="F83" s="71"/>
      <c r="G83" s="71"/>
      <c r="H83" s="71"/>
      <c r="I83" s="170"/>
      <c r="J83" s="71"/>
      <c r="K83" s="71"/>
      <c r="L83" s="72"/>
    </row>
    <row r="84" s="1" customFormat="1" ht="36.96" customHeight="1">
      <c r="B84" s="46"/>
      <c r="C84" s="73" t="s">
        <v>132</v>
      </c>
      <c r="D84" s="74"/>
      <c r="E84" s="74"/>
      <c r="F84" s="74"/>
      <c r="G84" s="74"/>
      <c r="H84" s="74"/>
      <c r="I84" s="192"/>
      <c r="J84" s="74"/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192"/>
      <c r="J85" s="74"/>
      <c r="K85" s="74"/>
      <c r="L85" s="72"/>
    </row>
    <row r="86" s="1" customFormat="1" ht="14.4" customHeight="1">
      <c r="B86" s="46"/>
      <c r="C86" s="76" t="s">
        <v>18</v>
      </c>
      <c r="D86" s="74"/>
      <c r="E86" s="74"/>
      <c r="F86" s="74"/>
      <c r="G86" s="74"/>
      <c r="H86" s="74"/>
      <c r="I86" s="192"/>
      <c r="J86" s="74"/>
      <c r="K86" s="74"/>
      <c r="L86" s="72"/>
    </row>
    <row r="87" s="1" customFormat="1" ht="16.5" customHeight="1">
      <c r="B87" s="46"/>
      <c r="C87" s="74"/>
      <c r="D87" s="74"/>
      <c r="E87" s="193" t="str">
        <f>E7</f>
        <v>ZŠ Dr.Peška 768, Chrudim - Rekonstrukce objektu tělocvičny</v>
      </c>
      <c r="F87" s="76"/>
      <c r="G87" s="76"/>
      <c r="H87" s="76"/>
      <c r="I87" s="192"/>
      <c r="J87" s="74"/>
      <c r="K87" s="74"/>
      <c r="L87" s="72"/>
    </row>
    <row r="88" s="1" customFormat="1" ht="14.4" customHeight="1">
      <c r="B88" s="46"/>
      <c r="C88" s="76" t="s">
        <v>104</v>
      </c>
      <c r="D88" s="74"/>
      <c r="E88" s="74"/>
      <c r="F88" s="74"/>
      <c r="G88" s="74"/>
      <c r="H88" s="74"/>
      <c r="I88" s="192"/>
      <c r="J88" s="74"/>
      <c r="K88" s="74"/>
      <c r="L88" s="72"/>
    </row>
    <row r="89" s="1" customFormat="1" ht="17.25" customHeight="1">
      <c r="B89" s="46"/>
      <c r="C89" s="74"/>
      <c r="D89" s="74"/>
      <c r="E89" s="82" t="str">
        <f>E9</f>
        <v>04 - Výměna podlahy tělocvičny</v>
      </c>
      <c r="F89" s="74"/>
      <c r="G89" s="74"/>
      <c r="H89" s="74"/>
      <c r="I89" s="192"/>
      <c r="J89" s="74"/>
      <c r="K89" s="74"/>
      <c r="L89" s="72"/>
    </row>
    <row r="90" s="1" customFormat="1" ht="6.96" customHeight="1">
      <c r="B90" s="46"/>
      <c r="C90" s="74"/>
      <c r="D90" s="74"/>
      <c r="E90" s="74"/>
      <c r="F90" s="74"/>
      <c r="G90" s="74"/>
      <c r="H90" s="74"/>
      <c r="I90" s="192"/>
      <c r="J90" s="74"/>
      <c r="K90" s="74"/>
      <c r="L90" s="72"/>
    </row>
    <row r="91" s="1" customFormat="1" ht="18" customHeight="1">
      <c r="B91" s="46"/>
      <c r="C91" s="76" t="s">
        <v>23</v>
      </c>
      <c r="D91" s="74"/>
      <c r="E91" s="74"/>
      <c r="F91" s="194" t="str">
        <f>F12</f>
        <v xml:space="preserve"> </v>
      </c>
      <c r="G91" s="74"/>
      <c r="H91" s="74"/>
      <c r="I91" s="195" t="s">
        <v>25</v>
      </c>
      <c r="J91" s="85" t="str">
        <f>IF(J12="","",J12)</f>
        <v>20. 12. 2017</v>
      </c>
      <c r="K91" s="74"/>
      <c r="L91" s="72"/>
    </row>
    <row r="92" s="1" customFormat="1" ht="6.96" customHeight="1">
      <c r="B92" s="46"/>
      <c r="C92" s="74"/>
      <c r="D92" s="74"/>
      <c r="E92" s="74"/>
      <c r="F92" s="74"/>
      <c r="G92" s="74"/>
      <c r="H92" s="74"/>
      <c r="I92" s="192"/>
      <c r="J92" s="74"/>
      <c r="K92" s="74"/>
      <c r="L92" s="72"/>
    </row>
    <row r="93" s="1" customFormat="1">
      <c r="B93" s="46"/>
      <c r="C93" s="76" t="s">
        <v>27</v>
      </c>
      <c r="D93" s="74"/>
      <c r="E93" s="74"/>
      <c r="F93" s="194" t="str">
        <f>E15</f>
        <v xml:space="preserve"> </v>
      </c>
      <c r="G93" s="74"/>
      <c r="H93" s="74"/>
      <c r="I93" s="195" t="s">
        <v>32</v>
      </c>
      <c r="J93" s="194" t="str">
        <f>E21</f>
        <v>Ing. Josef Dvořák</v>
      </c>
      <c r="K93" s="74"/>
      <c r="L93" s="72"/>
    </row>
    <row r="94" s="1" customFormat="1" ht="14.4" customHeight="1">
      <c r="B94" s="46"/>
      <c r="C94" s="76" t="s">
        <v>30</v>
      </c>
      <c r="D94" s="74"/>
      <c r="E94" s="74"/>
      <c r="F94" s="194" t="str">
        <f>IF(E18="","",E18)</f>
        <v/>
      </c>
      <c r="G94" s="74"/>
      <c r="H94" s="74"/>
      <c r="I94" s="192"/>
      <c r="J94" s="74"/>
      <c r="K94" s="74"/>
      <c r="L94" s="72"/>
    </row>
    <row r="95" s="1" customFormat="1" ht="10.32" customHeight="1">
      <c r="B95" s="46"/>
      <c r="C95" s="74"/>
      <c r="D95" s="74"/>
      <c r="E95" s="74"/>
      <c r="F95" s="74"/>
      <c r="G95" s="74"/>
      <c r="H95" s="74"/>
      <c r="I95" s="192"/>
      <c r="J95" s="74"/>
      <c r="K95" s="74"/>
      <c r="L95" s="72"/>
    </row>
    <row r="96" s="9" customFormat="1" ht="29.28" customHeight="1">
      <c r="B96" s="196"/>
      <c r="C96" s="197" t="s">
        <v>133</v>
      </c>
      <c r="D96" s="198" t="s">
        <v>56</v>
      </c>
      <c r="E96" s="198" t="s">
        <v>52</v>
      </c>
      <c r="F96" s="198" t="s">
        <v>134</v>
      </c>
      <c r="G96" s="198" t="s">
        <v>135</v>
      </c>
      <c r="H96" s="198" t="s">
        <v>136</v>
      </c>
      <c r="I96" s="199" t="s">
        <v>137</v>
      </c>
      <c r="J96" s="198" t="s">
        <v>109</v>
      </c>
      <c r="K96" s="200" t="s">
        <v>138</v>
      </c>
      <c r="L96" s="201"/>
      <c r="M96" s="102" t="s">
        <v>139</v>
      </c>
      <c r="N96" s="103" t="s">
        <v>41</v>
      </c>
      <c r="O96" s="103" t="s">
        <v>140</v>
      </c>
      <c r="P96" s="103" t="s">
        <v>141</v>
      </c>
      <c r="Q96" s="103" t="s">
        <v>142</v>
      </c>
      <c r="R96" s="103" t="s">
        <v>143</v>
      </c>
      <c r="S96" s="103" t="s">
        <v>144</v>
      </c>
      <c r="T96" s="104" t="s">
        <v>145</v>
      </c>
    </row>
    <row r="97" s="1" customFormat="1" ht="29.28" customHeight="1">
      <c r="B97" s="46"/>
      <c r="C97" s="108" t="s">
        <v>110</v>
      </c>
      <c r="D97" s="74"/>
      <c r="E97" s="74"/>
      <c r="F97" s="74"/>
      <c r="G97" s="74"/>
      <c r="H97" s="74"/>
      <c r="I97" s="192"/>
      <c r="J97" s="202">
        <f>BK97</f>
        <v>0</v>
      </c>
      <c r="K97" s="74"/>
      <c r="L97" s="72"/>
      <c r="M97" s="105"/>
      <c r="N97" s="106"/>
      <c r="O97" s="106"/>
      <c r="P97" s="203">
        <f>P98+P252+P388</f>
        <v>0</v>
      </c>
      <c r="Q97" s="106"/>
      <c r="R97" s="203">
        <f>R98+R252+R388</f>
        <v>21.982294020000005</v>
      </c>
      <c r="S97" s="106"/>
      <c r="T97" s="204">
        <f>T98+T252+T388</f>
        <v>37.68978508</v>
      </c>
      <c r="AT97" s="24" t="s">
        <v>70</v>
      </c>
      <c r="AU97" s="24" t="s">
        <v>111</v>
      </c>
      <c r="BK97" s="205">
        <f>BK98+BK252+BK388</f>
        <v>0</v>
      </c>
    </row>
    <row r="98" s="10" customFormat="1" ht="37.44" customHeight="1">
      <c r="B98" s="206"/>
      <c r="C98" s="207"/>
      <c r="D98" s="208" t="s">
        <v>70</v>
      </c>
      <c r="E98" s="209" t="s">
        <v>146</v>
      </c>
      <c r="F98" s="209" t="s">
        <v>147</v>
      </c>
      <c r="G98" s="207"/>
      <c r="H98" s="207"/>
      <c r="I98" s="210"/>
      <c r="J98" s="211">
        <f>BK98</f>
        <v>0</v>
      </c>
      <c r="K98" s="207"/>
      <c r="L98" s="212"/>
      <c r="M98" s="213"/>
      <c r="N98" s="214"/>
      <c r="O98" s="214"/>
      <c r="P98" s="215">
        <f>P99+P126+P155+P179+P223+P249</f>
        <v>0</v>
      </c>
      <c r="Q98" s="214"/>
      <c r="R98" s="215">
        <f>R99+R126+R155+R179+R223+R249</f>
        <v>10.813707420000002</v>
      </c>
      <c r="S98" s="214"/>
      <c r="T98" s="216">
        <f>T99+T126+T155+T179+T223+T249</f>
        <v>22.87321</v>
      </c>
      <c r="AR98" s="217" t="s">
        <v>79</v>
      </c>
      <c r="AT98" s="218" t="s">
        <v>70</v>
      </c>
      <c r="AU98" s="218" t="s">
        <v>71</v>
      </c>
      <c r="AY98" s="217" t="s">
        <v>148</v>
      </c>
      <c r="BK98" s="219">
        <f>BK99+BK126+BK155+BK179+BK223+BK249</f>
        <v>0</v>
      </c>
    </row>
    <row r="99" s="10" customFormat="1" ht="19.92" customHeight="1">
      <c r="B99" s="206"/>
      <c r="C99" s="207"/>
      <c r="D99" s="208" t="s">
        <v>70</v>
      </c>
      <c r="E99" s="220" t="s">
        <v>155</v>
      </c>
      <c r="F99" s="220" t="s">
        <v>1269</v>
      </c>
      <c r="G99" s="207"/>
      <c r="H99" s="207"/>
      <c r="I99" s="210"/>
      <c r="J99" s="221">
        <f>BK99</f>
        <v>0</v>
      </c>
      <c r="K99" s="207"/>
      <c r="L99" s="212"/>
      <c r="M99" s="213"/>
      <c r="N99" s="214"/>
      <c r="O99" s="214"/>
      <c r="P99" s="215">
        <f>SUM(P100:P125)</f>
        <v>0</v>
      </c>
      <c r="Q99" s="214"/>
      <c r="R99" s="215">
        <f>SUM(R100:R125)</f>
        <v>1.5848199999999999</v>
      </c>
      <c r="S99" s="214"/>
      <c r="T99" s="216">
        <f>SUM(T100:T125)</f>
        <v>0</v>
      </c>
      <c r="AR99" s="217" t="s">
        <v>79</v>
      </c>
      <c r="AT99" s="218" t="s">
        <v>70</v>
      </c>
      <c r="AU99" s="218" t="s">
        <v>79</v>
      </c>
      <c r="AY99" s="217" t="s">
        <v>148</v>
      </c>
      <c r="BK99" s="219">
        <f>SUM(BK100:BK125)</f>
        <v>0</v>
      </c>
    </row>
    <row r="100" s="1" customFormat="1" ht="38.25" customHeight="1">
      <c r="B100" s="46"/>
      <c r="C100" s="222" t="s">
        <v>79</v>
      </c>
      <c r="D100" s="222" t="s">
        <v>151</v>
      </c>
      <c r="E100" s="223" t="s">
        <v>1270</v>
      </c>
      <c r="F100" s="224" t="s">
        <v>1271</v>
      </c>
      <c r="G100" s="225" t="s">
        <v>218</v>
      </c>
      <c r="H100" s="226">
        <v>190</v>
      </c>
      <c r="I100" s="227"/>
      <c r="J100" s="228">
        <f>ROUND(I100*H100,2)</f>
        <v>0</v>
      </c>
      <c r="K100" s="224" t="s">
        <v>154</v>
      </c>
      <c r="L100" s="72"/>
      <c r="M100" s="229" t="s">
        <v>21</v>
      </c>
      <c r="N100" s="230" t="s">
        <v>42</v>
      </c>
      <c r="O100" s="47"/>
      <c r="P100" s="231">
        <f>O100*H100</f>
        <v>0</v>
      </c>
      <c r="Q100" s="231">
        <v>0.0022899999999999999</v>
      </c>
      <c r="R100" s="231">
        <f>Q100*H100</f>
        <v>0.43509999999999999</v>
      </c>
      <c r="S100" s="231">
        <v>0</v>
      </c>
      <c r="T100" s="232">
        <f>S100*H100</f>
        <v>0</v>
      </c>
      <c r="AR100" s="24" t="s">
        <v>155</v>
      </c>
      <c r="AT100" s="24" t="s">
        <v>151</v>
      </c>
      <c r="AU100" s="24" t="s">
        <v>81</v>
      </c>
      <c r="AY100" s="24" t="s">
        <v>148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4" t="s">
        <v>79</v>
      </c>
      <c r="BK100" s="233">
        <f>ROUND(I100*H100,2)</f>
        <v>0</v>
      </c>
      <c r="BL100" s="24" t="s">
        <v>155</v>
      </c>
      <c r="BM100" s="24" t="s">
        <v>1272</v>
      </c>
    </row>
    <row r="101" s="11" customFormat="1">
      <c r="B101" s="234"/>
      <c r="C101" s="235"/>
      <c r="D101" s="236" t="s">
        <v>157</v>
      </c>
      <c r="E101" s="237" t="s">
        <v>21</v>
      </c>
      <c r="F101" s="238" t="s">
        <v>186</v>
      </c>
      <c r="G101" s="235"/>
      <c r="H101" s="237" t="s">
        <v>21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AT101" s="244" t="s">
        <v>157</v>
      </c>
      <c r="AU101" s="244" t="s">
        <v>81</v>
      </c>
      <c r="AV101" s="11" t="s">
        <v>79</v>
      </c>
      <c r="AW101" s="11" t="s">
        <v>34</v>
      </c>
      <c r="AX101" s="11" t="s">
        <v>71</v>
      </c>
      <c r="AY101" s="244" t="s">
        <v>148</v>
      </c>
    </row>
    <row r="102" s="12" customFormat="1">
      <c r="B102" s="245"/>
      <c r="C102" s="246"/>
      <c r="D102" s="236" t="s">
        <v>157</v>
      </c>
      <c r="E102" s="247" t="s">
        <v>21</v>
      </c>
      <c r="F102" s="248" t="s">
        <v>1273</v>
      </c>
      <c r="G102" s="246"/>
      <c r="H102" s="249">
        <v>183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AT102" s="255" t="s">
        <v>157</v>
      </c>
      <c r="AU102" s="255" t="s">
        <v>81</v>
      </c>
      <c r="AV102" s="12" t="s">
        <v>81</v>
      </c>
      <c r="AW102" s="12" t="s">
        <v>34</v>
      </c>
      <c r="AX102" s="12" t="s">
        <v>71</v>
      </c>
      <c r="AY102" s="255" t="s">
        <v>148</v>
      </c>
    </row>
    <row r="103" s="12" customFormat="1">
      <c r="B103" s="245"/>
      <c r="C103" s="246"/>
      <c r="D103" s="236" t="s">
        <v>157</v>
      </c>
      <c r="E103" s="247" t="s">
        <v>21</v>
      </c>
      <c r="F103" s="248" t="s">
        <v>1274</v>
      </c>
      <c r="G103" s="246"/>
      <c r="H103" s="249">
        <v>6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AT103" s="255" t="s">
        <v>157</v>
      </c>
      <c r="AU103" s="255" t="s">
        <v>81</v>
      </c>
      <c r="AV103" s="12" t="s">
        <v>81</v>
      </c>
      <c r="AW103" s="12" t="s">
        <v>34</v>
      </c>
      <c r="AX103" s="12" t="s">
        <v>71</v>
      </c>
      <c r="AY103" s="255" t="s">
        <v>148</v>
      </c>
    </row>
    <row r="104" s="12" customFormat="1">
      <c r="B104" s="245"/>
      <c r="C104" s="246"/>
      <c r="D104" s="236" t="s">
        <v>157</v>
      </c>
      <c r="E104" s="247" t="s">
        <v>21</v>
      </c>
      <c r="F104" s="248" t="s">
        <v>1275</v>
      </c>
      <c r="G104" s="246"/>
      <c r="H104" s="249">
        <v>1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157</v>
      </c>
      <c r="AU104" s="255" t="s">
        <v>81</v>
      </c>
      <c r="AV104" s="12" t="s">
        <v>81</v>
      </c>
      <c r="AW104" s="12" t="s">
        <v>34</v>
      </c>
      <c r="AX104" s="12" t="s">
        <v>71</v>
      </c>
      <c r="AY104" s="255" t="s">
        <v>148</v>
      </c>
    </row>
    <row r="105" s="13" customFormat="1">
      <c r="B105" s="256"/>
      <c r="C105" s="257"/>
      <c r="D105" s="236" t="s">
        <v>157</v>
      </c>
      <c r="E105" s="258" t="s">
        <v>21</v>
      </c>
      <c r="F105" s="259" t="s">
        <v>173</v>
      </c>
      <c r="G105" s="257"/>
      <c r="H105" s="260">
        <v>190</v>
      </c>
      <c r="I105" s="261"/>
      <c r="J105" s="257"/>
      <c r="K105" s="257"/>
      <c r="L105" s="262"/>
      <c r="M105" s="263"/>
      <c r="N105" s="264"/>
      <c r="O105" s="264"/>
      <c r="P105" s="264"/>
      <c r="Q105" s="264"/>
      <c r="R105" s="264"/>
      <c r="S105" s="264"/>
      <c r="T105" s="265"/>
      <c r="AT105" s="266" t="s">
        <v>157</v>
      </c>
      <c r="AU105" s="266" t="s">
        <v>81</v>
      </c>
      <c r="AV105" s="13" t="s">
        <v>155</v>
      </c>
      <c r="AW105" s="13" t="s">
        <v>34</v>
      </c>
      <c r="AX105" s="13" t="s">
        <v>79</v>
      </c>
      <c r="AY105" s="266" t="s">
        <v>148</v>
      </c>
    </row>
    <row r="106" s="1" customFormat="1" ht="16.5" customHeight="1">
      <c r="B106" s="46"/>
      <c r="C106" s="269" t="s">
        <v>81</v>
      </c>
      <c r="D106" s="269" t="s">
        <v>321</v>
      </c>
      <c r="E106" s="270" t="s">
        <v>1276</v>
      </c>
      <c r="F106" s="271" t="s">
        <v>1277</v>
      </c>
      <c r="G106" s="272" t="s">
        <v>218</v>
      </c>
      <c r="H106" s="273">
        <v>6</v>
      </c>
      <c r="I106" s="274"/>
      <c r="J106" s="275">
        <f>ROUND(I106*H106,2)</f>
        <v>0</v>
      </c>
      <c r="K106" s="271" t="s">
        <v>154</v>
      </c>
      <c r="L106" s="276"/>
      <c r="M106" s="277" t="s">
        <v>21</v>
      </c>
      <c r="N106" s="278" t="s">
        <v>42</v>
      </c>
      <c r="O106" s="47"/>
      <c r="P106" s="231">
        <f>O106*H106</f>
        <v>0</v>
      </c>
      <c r="Q106" s="231">
        <v>0.035000000000000003</v>
      </c>
      <c r="R106" s="231">
        <f>Q106*H106</f>
        <v>0.21000000000000002</v>
      </c>
      <c r="S106" s="231">
        <v>0</v>
      </c>
      <c r="T106" s="232">
        <f>S106*H106</f>
        <v>0</v>
      </c>
      <c r="AR106" s="24" t="s">
        <v>203</v>
      </c>
      <c r="AT106" s="24" t="s">
        <v>321</v>
      </c>
      <c r="AU106" s="24" t="s">
        <v>81</v>
      </c>
      <c r="AY106" s="24" t="s">
        <v>148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24" t="s">
        <v>79</v>
      </c>
      <c r="BK106" s="233">
        <f>ROUND(I106*H106,2)</f>
        <v>0</v>
      </c>
      <c r="BL106" s="24" t="s">
        <v>155</v>
      </c>
      <c r="BM106" s="24" t="s">
        <v>1278</v>
      </c>
    </row>
    <row r="107" s="12" customFormat="1">
      <c r="B107" s="245"/>
      <c r="C107" s="246"/>
      <c r="D107" s="236" t="s">
        <v>157</v>
      </c>
      <c r="E107" s="247" t="s">
        <v>21</v>
      </c>
      <c r="F107" s="248" t="s">
        <v>1279</v>
      </c>
      <c r="G107" s="246"/>
      <c r="H107" s="249">
        <v>5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157</v>
      </c>
      <c r="AU107" s="255" t="s">
        <v>81</v>
      </c>
      <c r="AV107" s="12" t="s">
        <v>81</v>
      </c>
      <c r="AW107" s="12" t="s">
        <v>34</v>
      </c>
      <c r="AX107" s="12" t="s">
        <v>71</v>
      </c>
      <c r="AY107" s="255" t="s">
        <v>148</v>
      </c>
    </row>
    <row r="108" s="12" customFormat="1">
      <c r="B108" s="245"/>
      <c r="C108" s="246"/>
      <c r="D108" s="236" t="s">
        <v>157</v>
      </c>
      <c r="E108" s="247" t="s">
        <v>21</v>
      </c>
      <c r="F108" s="248" t="s">
        <v>1280</v>
      </c>
      <c r="G108" s="246"/>
      <c r="H108" s="249">
        <v>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157</v>
      </c>
      <c r="AU108" s="255" t="s">
        <v>81</v>
      </c>
      <c r="AV108" s="12" t="s">
        <v>81</v>
      </c>
      <c r="AW108" s="12" t="s">
        <v>34</v>
      </c>
      <c r="AX108" s="12" t="s">
        <v>71</v>
      </c>
      <c r="AY108" s="255" t="s">
        <v>148</v>
      </c>
    </row>
    <row r="109" s="13" customFormat="1">
      <c r="B109" s="256"/>
      <c r="C109" s="257"/>
      <c r="D109" s="236" t="s">
        <v>157</v>
      </c>
      <c r="E109" s="258" t="s">
        <v>21</v>
      </c>
      <c r="F109" s="259" t="s">
        <v>173</v>
      </c>
      <c r="G109" s="257"/>
      <c r="H109" s="260">
        <v>6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AT109" s="266" t="s">
        <v>157</v>
      </c>
      <c r="AU109" s="266" t="s">
        <v>81</v>
      </c>
      <c r="AV109" s="13" t="s">
        <v>155</v>
      </c>
      <c r="AW109" s="13" t="s">
        <v>34</v>
      </c>
      <c r="AX109" s="13" t="s">
        <v>79</v>
      </c>
      <c r="AY109" s="266" t="s">
        <v>148</v>
      </c>
    </row>
    <row r="110" s="1" customFormat="1" ht="16.5" customHeight="1">
      <c r="B110" s="46"/>
      <c r="C110" s="222" t="s">
        <v>166</v>
      </c>
      <c r="D110" s="222" t="s">
        <v>151</v>
      </c>
      <c r="E110" s="223" t="s">
        <v>1281</v>
      </c>
      <c r="F110" s="224" t="s">
        <v>1282</v>
      </c>
      <c r="G110" s="225" t="s">
        <v>218</v>
      </c>
      <c r="H110" s="226">
        <v>1</v>
      </c>
      <c r="I110" s="227"/>
      <c r="J110" s="228">
        <f>ROUND(I110*H110,2)</f>
        <v>0</v>
      </c>
      <c r="K110" s="224" t="s">
        <v>21</v>
      </c>
      <c r="L110" s="72"/>
      <c r="M110" s="229" t="s">
        <v>21</v>
      </c>
      <c r="N110" s="230" t="s">
        <v>42</v>
      </c>
      <c r="O110" s="47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AR110" s="24" t="s">
        <v>155</v>
      </c>
      <c r="AT110" s="24" t="s">
        <v>151</v>
      </c>
      <c r="AU110" s="24" t="s">
        <v>81</v>
      </c>
      <c r="AY110" s="24" t="s">
        <v>148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4" t="s">
        <v>79</v>
      </c>
      <c r="BK110" s="233">
        <f>ROUND(I110*H110,2)</f>
        <v>0</v>
      </c>
      <c r="BL110" s="24" t="s">
        <v>155</v>
      </c>
      <c r="BM110" s="24" t="s">
        <v>1283</v>
      </c>
    </row>
    <row r="111" s="1" customFormat="1" ht="16.5" customHeight="1">
      <c r="B111" s="46"/>
      <c r="C111" s="269" t="s">
        <v>155</v>
      </c>
      <c r="D111" s="269" t="s">
        <v>321</v>
      </c>
      <c r="E111" s="270" t="s">
        <v>1284</v>
      </c>
      <c r="F111" s="271" t="s">
        <v>1285</v>
      </c>
      <c r="G111" s="272" t="s">
        <v>218</v>
      </c>
      <c r="H111" s="273">
        <v>15</v>
      </c>
      <c r="I111" s="274"/>
      <c r="J111" s="275">
        <f>ROUND(I111*H111,2)</f>
        <v>0</v>
      </c>
      <c r="K111" s="271" t="s">
        <v>154</v>
      </c>
      <c r="L111" s="276"/>
      <c r="M111" s="277" t="s">
        <v>21</v>
      </c>
      <c r="N111" s="278" t="s">
        <v>42</v>
      </c>
      <c r="O111" s="47"/>
      <c r="P111" s="231">
        <f>O111*H111</f>
        <v>0</v>
      </c>
      <c r="Q111" s="231">
        <v>0.053999999999999999</v>
      </c>
      <c r="R111" s="231">
        <f>Q111*H111</f>
        <v>0.80999999999999994</v>
      </c>
      <c r="S111" s="231">
        <v>0</v>
      </c>
      <c r="T111" s="232">
        <f>S111*H111</f>
        <v>0</v>
      </c>
      <c r="AR111" s="24" t="s">
        <v>203</v>
      </c>
      <c r="AT111" s="24" t="s">
        <v>321</v>
      </c>
      <c r="AU111" s="24" t="s">
        <v>81</v>
      </c>
      <c r="AY111" s="24" t="s">
        <v>148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4" t="s">
        <v>79</v>
      </c>
      <c r="BK111" s="233">
        <f>ROUND(I111*H111,2)</f>
        <v>0</v>
      </c>
      <c r="BL111" s="24" t="s">
        <v>155</v>
      </c>
      <c r="BM111" s="24" t="s">
        <v>1286</v>
      </c>
    </row>
    <row r="112" s="12" customFormat="1">
      <c r="B112" s="245"/>
      <c r="C112" s="246"/>
      <c r="D112" s="236" t="s">
        <v>157</v>
      </c>
      <c r="E112" s="247" t="s">
        <v>21</v>
      </c>
      <c r="F112" s="248" t="s">
        <v>1287</v>
      </c>
      <c r="G112" s="246"/>
      <c r="H112" s="249">
        <v>15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157</v>
      </c>
      <c r="AU112" s="255" t="s">
        <v>81</v>
      </c>
      <c r="AV112" s="12" t="s">
        <v>81</v>
      </c>
      <c r="AW112" s="12" t="s">
        <v>34</v>
      </c>
      <c r="AX112" s="12" t="s">
        <v>79</v>
      </c>
      <c r="AY112" s="255" t="s">
        <v>148</v>
      </c>
    </row>
    <row r="113" s="1" customFormat="1" ht="38.25" customHeight="1">
      <c r="B113" s="46"/>
      <c r="C113" s="222" t="s">
        <v>181</v>
      </c>
      <c r="D113" s="222" t="s">
        <v>151</v>
      </c>
      <c r="E113" s="223" t="s">
        <v>1288</v>
      </c>
      <c r="F113" s="224" t="s">
        <v>1289</v>
      </c>
      <c r="G113" s="225" t="s">
        <v>218</v>
      </c>
      <c r="H113" s="226">
        <v>8</v>
      </c>
      <c r="I113" s="227"/>
      <c r="J113" s="228">
        <f>ROUND(I113*H113,2)</f>
        <v>0</v>
      </c>
      <c r="K113" s="224" t="s">
        <v>154</v>
      </c>
      <c r="L113" s="72"/>
      <c r="M113" s="229" t="s">
        <v>21</v>
      </c>
      <c r="N113" s="230" t="s">
        <v>42</v>
      </c>
      <c r="O113" s="47"/>
      <c r="P113" s="231">
        <f>O113*H113</f>
        <v>0</v>
      </c>
      <c r="Q113" s="231">
        <v>0.0045900000000000003</v>
      </c>
      <c r="R113" s="231">
        <f>Q113*H113</f>
        <v>0.036720000000000003</v>
      </c>
      <c r="S113" s="231">
        <v>0</v>
      </c>
      <c r="T113" s="232">
        <f>S113*H113</f>
        <v>0</v>
      </c>
      <c r="AR113" s="24" t="s">
        <v>155</v>
      </c>
      <c r="AT113" s="24" t="s">
        <v>151</v>
      </c>
      <c r="AU113" s="24" t="s">
        <v>81</v>
      </c>
      <c r="AY113" s="24" t="s">
        <v>148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4" t="s">
        <v>79</v>
      </c>
      <c r="BK113" s="233">
        <f>ROUND(I113*H113,2)</f>
        <v>0</v>
      </c>
      <c r="BL113" s="24" t="s">
        <v>155</v>
      </c>
      <c r="BM113" s="24" t="s">
        <v>1290</v>
      </c>
    </row>
    <row r="114" s="11" customFormat="1">
      <c r="B114" s="234"/>
      <c r="C114" s="235"/>
      <c r="D114" s="236" t="s">
        <v>157</v>
      </c>
      <c r="E114" s="237" t="s">
        <v>21</v>
      </c>
      <c r="F114" s="238" t="s">
        <v>186</v>
      </c>
      <c r="G114" s="235"/>
      <c r="H114" s="237" t="s">
        <v>21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AT114" s="244" t="s">
        <v>157</v>
      </c>
      <c r="AU114" s="244" t="s">
        <v>81</v>
      </c>
      <c r="AV114" s="11" t="s">
        <v>79</v>
      </c>
      <c r="AW114" s="11" t="s">
        <v>34</v>
      </c>
      <c r="AX114" s="11" t="s">
        <v>71</v>
      </c>
      <c r="AY114" s="244" t="s">
        <v>148</v>
      </c>
    </row>
    <row r="115" s="12" customFormat="1">
      <c r="B115" s="245"/>
      <c r="C115" s="246"/>
      <c r="D115" s="236" t="s">
        <v>157</v>
      </c>
      <c r="E115" s="247" t="s">
        <v>21</v>
      </c>
      <c r="F115" s="248" t="s">
        <v>1291</v>
      </c>
      <c r="G115" s="246"/>
      <c r="H115" s="249">
        <v>6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AT115" s="255" t="s">
        <v>157</v>
      </c>
      <c r="AU115" s="255" t="s">
        <v>81</v>
      </c>
      <c r="AV115" s="12" t="s">
        <v>81</v>
      </c>
      <c r="AW115" s="12" t="s">
        <v>34</v>
      </c>
      <c r="AX115" s="12" t="s">
        <v>71</v>
      </c>
      <c r="AY115" s="255" t="s">
        <v>148</v>
      </c>
    </row>
    <row r="116" s="12" customFormat="1">
      <c r="B116" s="245"/>
      <c r="C116" s="246"/>
      <c r="D116" s="236" t="s">
        <v>157</v>
      </c>
      <c r="E116" s="247" t="s">
        <v>21</v>
      </c>
      <c r="F116" s="248" t="s">
        <v>1292</v>
      </c>
      <c r="G116" s="246"/>
      <c r="H116" s="249">
        <v>2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AT116" s="255" t="s">
        <v>157</v>
      </c>
      <c r="AU116" s="255" t="s">
        <v>81</v>
      </c>
      <c r="AV116" s="12" t="s">
        <v>81</v>
      </c>
      <c r="AW116" s="12" t="s">
        <v>34</v>
      </c>
      <c r="AX116" s="12" t="s">
        <v>71</v>
      </c>
      <c r="AY116" s="255" t="s">
        <v>148</v>
      </c>
    </row>
    <row r="117" s="13" customFormat="1">
      <c r="B117" s="256"/>
      <c r="C117" s="257"/>
      <c r="D117" s="236" t="s">
        <v>157</v>
      </c>
      <c r="E117" s="258" t="s">
        <v>21</v>
      </c>
      <c r="F117" s="259" t="s">
        <v>173</v>
      </c>
      <c r="G117" s="257"/>
      <c r="H117" s="260">
        <v>8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AT117" s="266" t="s">
        <v>157</v>
      </c>
      <c r="AU117" s="266" t="s">
        <v>81</v>
      </c>
      <c r="AV117" s="13" t="s">
        <v>155</v>
      </c>
      <c r="AW117" s="13" t="s">
        <v>34</v>
      </c>
      <c r="AX117" s="13" t="s">
        <v>79</v>
      </c>
      <c r="AY117" s="266" t="s">
        <v>148</v>
      </c>
    </row>
    <row r="118" s="1" customFormat="1" ht="16.5" customHeight="1">
      <c r="B118" s="46"/>
      <c r="C118" s="269" t="s">
        <v>188</v>
      </c>
      <c r="D118" s="269" t="s">
        <v>321</v>
      </c>
      <c r="E118" s="270" t="s">
        <v>1293</v>
      </c>
      <c r="F118" s="271" t="s">
        <v>1294</v>
      </c>
      <c r="G118" s="272" t="s">
        <v>218</v>
      </c>
      <c r="H118" s="273">
        <v>1</v>
      </c>
      <c r="I118" s="274"/>
      <c r="J118" s="275">
        <f>ROUND(I118*H118,2)</f>
        <v>0</v>
      </c>
      <c r="K118" s="271" t="s">
        <v>154</v>
      </c>
      <c r="L118" s="276"/>
      <c r="M118" s="277" t="s">
        <v>21</v>
      </c>
      <c r="N118" s="278" t="s">
        <v>42</v>
      </c>
      <c r="O118" s="47"/>
      <c r="P118" s="231">
        <f>O118*H118</f>
        <v>0</v>
      </c>
      <c r="Q118" s="231">
        <v>0.092999999999999999</v>
      </c>
      <c r="R118" s="231">
        <f>Q118*H118</f>
        <v>0.092999999999999999</v>
      </c>
      <c r="S118" s="231">
        <v>0</v>
      </c>
      <c r="T118" s="232">
        <f>S118*H118</f>
        <v>0</v>
      </c>
      <c r="AR118" s="24" t="s">
        <v>203</v>
      </c>
      <c r="AT118" s="24" t="s">
        <v>321</v>
      </c>
      <c r="AU118" s="24" t="s">
        <v>81</v>
      </c>
      <c r="AY118" s="24" t="s">
        <v>148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4" t="s">
        <v>79</v>
      </c>
      <c r="BK118" s="233">
        <f>ROUND(I118*H118,2)</f>
        <v>0</v>
      </c>
      <c r="BL118" s="24" t="s">
        <v>155</v>
      </c>
      <c r="BM118" s="24" t="s">
        <v>1295</v>
      </c>
    </row>
    <row r="119" s="12" customFormat="1">
      <c r="B119" s="245"/>
      <c r="C119" s="246"/>
      <c r="D119" s="236" t="s">
        <v>157</v>
      </c>
      <c r="E119" s="247" t="s">
        <v>21</v>
      </c>
      <c r="F119" s="248" t="s">
        <v>1296</v>
      </c>
      <c r="G119" s="246"/>
      <c r="H119" s="249">
        <v>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AT119" s="255" t="s">
        <v>157</v>
      </c>
      <c r="AU119" s="255" t="s">
        <v>81</v>
      </c>
      <c r="AV119" s="12" t="s">
        <v>81</v>
      </c>
      <c r="AW119" s="12" t="s">
        <v>34</v>
      </c>
      <c r="AX119" s="12" t="s">
        <v>79</v>
      </c>
      <c r="AY119" s="255" t="s">
        <v>148</v>
      </c>
    </row>
    <row r="120" s="1" customFormat="1" ht="25.5" customHeight="1">
      <c r="B120" s="46"/>
      <c r="C120" s="222" t="s">
        <v>194</v>
      </c>
      <c r="D120" s="222" t="s">
        <v>151</v>
      </c>
      <c r="E120" s="223" t="s">
        <v>1297</v>
      </c>
      <c r="F120" s="224" t="s">
        <v>1298</v>
      </c>
      <c r="G120" s="225" t="s">
        <v>1060</v>
      </c>
      <c r="H120" s="226">
        <v>8</v>
      </c>
      <c r="I120" s="227"/>
      <c r="J120" s="228">
        <f>ROUND(I120*H120,2)</f>
        <v>0</v>
      </c>
      <c r="K120" s="224" t="s">
        <v>154</v>
      </c>
      <c r="L120" s="72"/>
      <c r="M120" s="229" t="s">
        <v>21</v>
      </c>
      <c r="N120" s="230" t="s">
        <v>42</v>
      </c>
      <c r="O120" s="47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AR120" s="24" t="s">
        <v>155</v>
      </c>
      <c r="AT120" s="24" t="s">
        <v>151</v>
      </c>
      <c r="AU120" s="24" t="s">
        <v>81</v>
      </c>
      <c r="AY120" s="24" t="s">
        <v>148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24" t="s">
        <v>79</v>
      </c>
      <c r="BK120" s="233">
        <f>ROUND(I120*H120,2)</f>
        <v>0</v>
      </c>
      <c r="BL120" s="24" t="s">
        <v>155</v>
      </c>
      <c r="BM120" s="24" t="s">
        <v>1299</v>
      </c>
    </row>
    <row r="121" s="11" customFormat="1">
      <c r="B121" s="234"/>
      <c r="C121" s="235"/>
      <c r="D121" s="236" t="s">
        <v>157</v>
      </c>
      <c r="E121" s="237" t="s">
        <v>21</v>
      </c>
      <c r="F121" s="238" t="s">
        <v>1300</v>
      </c>
      <c r="G121" s="235"/>
      <c r="H121" s="237" t="s">
        <v>21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AT121" s="244" t="s">
        <v>157</v>
      </c>
      <c r="AU121" s="244" t="s">
        <v>81</v>
      </c>
      <c r="AV121" s="11" t="s">
        <v>79</v>
      </c>
      <c r="AW121" s="11" t="s">
        <v>34</v>
      </c>
      <c r="AX121" s="11" t="s">
        <v>71</v>
      </c>
      <c r="AY121" s="244" t="s">
        <v>148</v>
      </c>
    </row>
    <row r="122" s="12" customFormat="1">
      <c r="B122" s="245"/>
      <c r="C122" s="246"/>
      <c r="D122" s="236" t="s">
        <v>157</v>
      </c>
      <c r="E122" s="247" t="s">
        <v>21</v>
      </c>
      <c r="F122" s="248" t="s">
        <v>1301</v>
      </c>
      <c r="G122" s="246"/>
      <c r="H122" s="249">
        <v>8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157</v>
      </c>
      <c r="AU122" s="255" t="s">
        <v>81</v>
      </c>
      <c r="AV122" s="12" t="s">
        <v>81</v>
      </c>
      <c r="AW122" s="12" t="s">
        <v>34</v>
      </c>
      <c r="AX122" s="12" t="s">
        <v>79</v>
      </c>
      <c r="AY122" s="255" t="s">
        <v>148</v>
      </c>
    </row>
    <row r="123" s="1" customFormat="1" ht="16.5" customHeight="1">
      <c r="B123" s="46"/>
      <c r="C123" s="269" t="s">
        <v>203</v>
      </c>
      <c r="D123" s="269" t="s">
        <v>321</v>
      </c>
      <c r="E123" s="270" t="s">
        <v>1302</v>
      </c>
      <c r="F123" s="271" t="s">
        <v>1303</v>
      </c>
      <c r="G123" s="272" t="s">
        <v>1060</v>
      </c>
      <c r="H123" s="273">
        <v>8.8000000000000007</v>
      </c>
      <c r="I123" s="274"/>
      <c r="J123" s="275">
        <f>ROUND(I123*H123,2)</f>
        <v>0</v>
      </c>
      <c r="K123" s="271" t="s">
        <v>21</v>
      </c>
      <c r="L123" s="276"/>
      <c r="M123" s="277" t="s">
        <v>21</v>
      </c>
      <c r="N123" s="278" t="s">
        <v>42</v>
      </c>
      <c r="O123" s="47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AR123" s="24" t="s">
        <v>203</v>
      </c>
      <c r="AT123" s="24" t="s">
        <v>321</v>
      </c>
      <c r="AU123" s="24" t="s">
        <v>81</v>
      </c>
      <c r="AY123" s="24" t="s">
        <v>148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24" t="s">
        <v>79</v>
      </c>
      <c r="BK123" s="233">
        <f>ROUND(I123*H123,2)</f>
        <v>0</v>
      </c>
      <c r="BL123" s="24" t="s">
        <v>155</v>
      </c>
      <c r="BM123" s="24" t="s">
        <v>1304</v>
      </c>
    </row>
    <row r="124" s="11" customFormat="1">
      <c r="B124" s="234"/>
      <c r="C124" s="235"/>
      <c r="D124" s="236" t="s">
        <v>157</v>
      </c>
      <c r="E124" s="237" t="s">
        <v>21</v>
      </c>
      <c r="F124" s="238" t="s">
        <v>1300</v>
      </c>
      <c r="G124" s="235"/>
      <c r="H124" s="237" t="s">
        <v>21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157</v>
      </c>
      <c r="AU124" s="244" t="s">
        <v>81</v>
      </c>
      <c r="AV124" s="11" t="s">
        <v>79</v>
      </c>
      <c r="AW124" s="11" t="s">
        <v>34</v>
      </c>
      <c r="AX124" s="11" t="s">
        <v>71</v>
      </c>
      <c r="AY124" s="244" t="s">
        <v>148</v>
      </c>
    </row>
    <row r="125" s="12" customFormat="1">
      <c r="B125" s="245"/>
      <c r="C125" s="246"/>
      <c r="D125" s="236" t="s">
        <v>157</v>
      </c>
      <c r="E125" s="247" t="s">
        <v>21</v>
      </c>
      <c r="F125" s="248" t="s">
        <v>1305</v>
      </c>
      <c r="G125" s="246"/>
      <c r="H125" s="249">
        <v>8.8000000000000007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157</v>
      </c>
      <c r="AU125" s="255" t="s">
        <v>81</v>
      </c>
      <c r="AV125" s="12" t="s">
        <v>81</v>
      </c>
      <c r="AW125" s="12" t="s">
        <v>34</v>
      </c>
      <c r="AX125" s="12" t="s">
        <v>79</v>
      </c>
      <c r="AY125" s="255" t="s">
        <v>148</v>
      </c>
    </row>
    <row r="126" s="10" customFormat="1" ht="29.88" customHeight="1">
      <c r="B126" s="206"/>
      <c r="C126" s="207"/>
      <c r="D126" s="208" t="s">
        <v>70</v>
      </c>
      <c r="E126" s="220" t="s">
        <v>179</v>
      </c>
      <c r="F126" s="220" t="s">
        <v>180</v>
      </c>
      <c r="G126" s="207"/>
      <c r="H126" s="207"/>
      <c r="I126" s="210"/>
      <c r="J126" s="221">
        <f>BK126</f>
        <v>0</v>
      </c>
      <c r="K126" s="207"/>
      <c r="L126" s="212"/>
      <c r="M126" s="213"/>
      <c r="N126" s="214"/>
      <c r="O126" s="214"/>
      <c r="P126" s="215">
        <f>SUM(P127:P154)</f>
        <v>0</v>
      </c>
      <c r="Q126" s="214"/>
      <c r="R126" s="215">
        <f>SUM(R127:R154)</f>
        <v>9.2171774200000005</v>
      </c>
      <c r="S126" s="214"/>
      <c r="T126" s="216">
        <f>SUM(T127:T154)</f>
        <v>0</v>
      </c>
      <c r="AR126" s="217" t="s">
        <v>79</v>
      </c>
      <c r="AT126" s="218" t="s">
        <v>70</v>
      </c>
      <c r="AU126" s="218" t="s">
        <v>79</v>
      </c>
      <c r="AY126" s="217" t="s">
        <v>148</v>
      </c>
      <c r="BK126" s="219">
        <f>SUM(BK127:BK154)</f>
        <v>0</v>
      </c>
    </row>
    <row r="127" s="1" customFormat="1" ht="25.5" customHeight="1">
      <c r="B127" s="46"/>
      <c r="C127" s="222" t="s">
        <v>209</v>
      </c>
      <c r="D127" s="222" t="s">
        <v>151</v>
      </c>
      <c r="E127" s="223" t="s">
        <v>1306</v>
      </c>
      <c r="F127" s="224" t="s">
        <v>1307</v>
      </c>
      <c r="G127" s="225" t="s">
        <v>98</v>
      </c>
      <c r="H127" s="226">
        <v>67.343000000000004</v>
      </c>
      <c r="I127" s="227"/>
      <c r="J127" s="228">
        <f>ROUND(I127*H127,2)</f>
        <v>0</v>
      </c>
      <c r="K127" s="224" t="s">
        <v>154</v>
      </c>
      <c r="L127" s="72"/>
      <c r="M127" s="229" t="s">
        <v>21</v>
      </c>
      <c r="N127" s="230" t="s">
        <v>42</v>
      </c>
      <c r="O127" s="47"/>
      <c r="P127" s="231">
        <f>O127*H127</f>
        <v>0</v>
      </c>
      <c r="Q127" s="231">
        <v>0.1231</v>
      </c>
      <c r="R127" s="231">
        <f>Q127*H127</f>
        <v>8.2899232999999999</v>
      </c>
      <c r="S127" s="231">
        <v>0</v>
      </c>
      <c r="T127" s="232">
        <f>S127*H127</f>
        <v>0</v>
      </c>
      <c r="AR127" s="24" t="s">
        <v>155</v>
      </c>
      <c r="AT127" s="24" t="s">
        <v>151</v>
      </c>
      <c r="AU127" s="24" t="s">
        <v>81</v>
      </c>
      <c r="AY127" s="24" t="s">
        <v>148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4" t="s">
        <v>79</v>
      </c>
      <c r="BK127" s="233">
        <f>ROUND(I127*H127,2)</f>
        <v>0</v>
      </c>
      <c r="BL127" s="24" t="s">
        <v>155</v>
      </c>
      <c r="BM127" s="24" t="s">
        <v>1308</v>
      </c>
    </row>
    <row r="128" s="12" customFormat="1">
      <c r="B128" s="245"/>
      <c r="C128" s="246"/>
      <c r="D128" s="236" t="s">
        <v>157</v>
      </c>
      <c r="E128" s="247" t="s">
        <v>21</v>
      </c>
      <c r="F128" s="248" t="s">
        <v>1309</v>
      </c>
      <c r="G128" s="246"/>
      <c r="H128" s="249">
        <v>67.343000000000004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AT128" s="255" t="s">
        <v>157</v>
      </c>
      <c r="AU128" s="255" t="s">
        <v>81</v>
      </c>
      <c r="AV128" s="12" t="s">
        <v>81</v>
      </c>
      <c r="AW128" s="12" t="s">
        <v>34</v>
      </c>
      <c r="AX128" s="12" t="s">
        <v>79</v>
      </c>
      <c r="AY128" s="255" t="s">
        <v>148</v>
      </c>
    </row>
    <row r="129" s="1" customFormat="1" ht="25.5" customHeight="1">
      <c r="B129" s="46"/>
      <c r="C129" s="222" t="s">
        <v>215</v>
      </c>
      <c r="D129" s="222" t="s">
        <v>151</v>
      </c>
      <c r="E129" s="223" t="s">
        <v>1310</v>
      </c>
      <c r="F129" s="224" t="s">
        <v>1311</v>
      </c>
      <c r="G129" s="225" t="s">
        <v>225</v>
      </c>
      <c r="H129" s="226">
        <v>0.40999999999999998</v>
      </c>
      <c r="I129" s="227"/>
      <c r="J129" s="228">
        <f>ROUND(I129*H129,2)</f>
        <v>0</v>
      </c>
      <c r="K129" s="224" t="s">
        <v>154</v>
      </c>
      <c r="L129" s="72"/>
      <c r="M129" s="229" t="s">
        <v>21</v>
      </c>
      <c r="N129" s="230" t="s">
        <v>42</v>
      </c>
      <c r="O129" s="47"/>
      <c r="P129" s="231">
        <f>O129*H129</f>
        <v>0</v>
      </c>
      <c r="Q129" s="231">
        <v>2.2563399999999998</v>
      </c>
      <c r="R129" s="231">
        <f>Q129*H129</f>
        <v>0.92509939999999991</v>
      </c>
      <c r="S129" s="231">
        <v>0</v>
      </c>
      <c r="T129" s="232">
        <f>S129*H129</f>
        <v>0</v>
      </c>
      <c r="AR129" s="24" t="s">
        <v>155</v>
      </c>
      <c r="AT129" s="24" t="s">
        <v>151</v>
      </c>
      <c r="AU129" s="24" t="s">
        <v>81</v>
      </c>
      <c r="AY129" s="24" t="s">
        <v>148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4" t="s">
        <v>79</v>
      </c>
      <c r="BK129" s="233">
        <f>ROUND(I129*H129,2)</f>
        <v>0</v>
      </c>
      <c r="BL129" s="24" t="s">
        <v>155</v>
      </c>
      <c r="BM129" s="24" t="s">
        <v>1312</v>
      </c>
    </row>
    <row r="130" s="11" customFormat="1">
      <c r="B130" s="234"/>
      <c r="C130" s="235"/>
      <c r="D130" s="236" t="s">
        <v>157</v>
      </c>
      <c r="E130" s="237" t="s">
        <v>21</v>
      </c>
      <c r="F130" s="238" t="s">
        <v>186</v>
      </c>
      <c r="G130" s="235"/>
      <c r="H130" s="237" t="s">
        <v>21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157</v>
      </c>
      <c r="AU130" s="244" t="s">
        <v>81</v>
      </c>
      <c r="AV130" s="11" t="s">
        <v>79</v>
      </c>
      <c r="AW130" s="11" t="s">
        <v>34</v>
      </c>
      <c r="AX130" s="11" t="s">
        <v>71</v>
      </c>
      <c r="AY130" s="244" t="s">
        <v>148</v>
      </c>
    </row>
    <row r="131" s="12" customFormat="1">
      <c r="B131" s="245"/>
      <c r="C131" s="246"/>
      <c r="D131" s="236" t="s">
        <v>157</v>
      </c>
      <c r="E131" s="247" t="s">
        <v>21</v>
      </c>
      <c r="F131" s="248" t="s">
        <v>1313</v>
      </c>
      <c r="G131" s="246"/>
      <c r="H131" s="249">
        <v>0.17599999999999999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157</v>
      </c>
      <c r="AU131" s="255" t="s">
        <v>81</v>
      </c>
      <c r="AV131" s="12" t="s">
        <v>81</v>
      </c>
      <c r="AW131" s="12" t="s">
        <v>34</v>
      </c>
      <c r="AX131" s="12" t="s">
        <v>71</v>
      </c>
      <c r="AY131" s="255" t="s">
        <v>148</v>
      </c>
    </row>
    <row r="132" s="12" customFormat="1">
      <c r="B132" s="245"/>
      <c r="C132" s="246"/>
      <c r="D132" s="236" t="s">
        <v>157</v>
      </c>
      <c r="E132" s="247" t="s">
        <v>21</v>
      </c>
      <c r="F132" s="248" t="s">
        <v>1314</v>
      </c>
      <c r="G132" s="246"/>
      <c r="H132" s="249">
        <v>0.23400000000000001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AT132" s="255" t="s">
        <v>157</v>
      </c>
      <c r="AU132" s="255" t="s">
        <v>81</v>
      </c>
      <c r="AV132" s="12" t="s">
        <v>81</v>
      </c>
      <c r="AW132" s="12" t="s">
        <v>34</v>
      </c>
      <c r="AX132" s="12" t="s">
        <v>71</v>
      </c>
      <c r="AY132" s="255" t="s">
        <v>148</v>
      </c>
    </row>
    <row r="133" s="13" customFormat="1">
      <c r="B133" s="256"/>
      <c r="C133" s="257"/>
      <c r="D133" s="236" t="s">
        <v>157</v>
      </c>
      <c r="E133" s="258" t="s">
        <v>21</v>
      </c>
      <c r="F133" s="259" t="s">
        <v>173</v>
      </c>
      <c r="G133" s="257"/>
      <c r="H133" s="260">
        <v>0.40999999999999998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AT133" s="266" t="s">
        <v>157</v>
      </c>
      <c r="AU133" s="266" t="s">
        <v>81</v>
      </c>
      <c r="AV133" s="13" t="s">
        <v>155</v>
      </c>
      <c r="AW133" s="13" t="s">
        <v>34</v>
      </c>
      <c r="AX133" s="13" t="s">
        <v>79</v>
      </c>
      <c r="AY133" s="266" t="s">
        <v>148</v>
      </c>
    </row>
    <row r="134" s="1" customFormat="1" ht="25.5" customHeight="1">
      <c r="B134" s="46"/>
      <c r="C134" s="222" t="s">
        <v>222</v>
      </c>
      <c r="D134" s="222" t="s">
        <v>151</v>
      </c>
      <c r="E134" s="223" t="s">
        <v>1315</v>
      </c>
      <c r="F134" s="224" t="s">
        <v>1316</v>
      </c>
      <c r="G134" s="225" t="s">
        <v>225</v>
      </c>
      <c r="H134" s="226">
        <v>0.40999999999999998</v>
      </c>
      <c r="I134" s="227"/>
      <c r="J134" s="228">
        <f>ROUND(I134*H134,2)</f>
        <v>0</v>
      </c>
      <c r="K134" s="224" t="s">
        <v>154</v>
      </c>
      <c r="L134" s="72"/>
      <c r="M134" s="229" t="s">
        <v>21</v>
      </c>
      <c r="N134" s="230" t="s">
        <v>42</v>
      </c>
      <c r="O134" s="47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4" t="s">
        <v>155</v>
      </c>
      <c r="AT134" s="24" t="s">
        <v>151</v>
      </c>
      <c r="AU134" s="24" t="s">
        <v>81</v>
      </c>
      <c r="AY134" s="24" t="s">
        <v>148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4" t="s">
        <v>79</v>
      </c>
      <c r="BK134" s="233">
        <f>ROUND(I134*H134,2)</f>
        <v>0</v>
      </c>
      <c r="BL134" s="24" t="s">
        <v>155</v>
      </c>
      <c r="BM134" s="24" t="s">
        <v>1317</v>
      </c>
    </row>
    <row r="135" s="12" customFormat="1">
      <c r="B135" s="245"/>
      <c r="C135" s="246"/>
      <c r="D135" s="236" t="s">
        <v>157</v>
      </c>
      <c r="E135" s="247" t="s">
        <v>21</v>
      </c>
      <c r="F135" s="248" t="s">
        <v>1318</v>
      </c>
      <c r="G135" s="246"/>
      <c r="H135" s="249">
        <v>0.17599999999999999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157</v>
      </c>
      <c r="AU135" s="255" t="s">
        <v>81</v>
      </c>
      <c r="AV135" s="12" t="s">
        <v>81</v>
      </c>
      <c r="AW135" s="12" t="s">
        <v>34</v>
      </c>
      <c r="AX135" s="12" t="s">
        <v>71</v>
      </c>
      <c r="AY135" s="255" t="s">
        <v>148</v>
      </c>
    </row>
    <row r="136" s="12" customFormat="1">
      <c r="B136" s="245"/>
      <c r="C136" s="246"/>
      <c r="D136" s="236" t="s">
        <v>157</v>
      </c>
      <c r="E136" s="247" t="s">
        <v>21</v>
      </c>
      <c r="F136" s="248" t="s">
        <v>1314</v>
      </c>
      <c r="G136" s="246"/>
      <c r="H136" s="249">
        <v>0.23400000000000001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AT136" s="255" t="s">
        <v>157</v>
      </c>
      <c r="AU136" s="255" t="s">
        <v>81</v>
      </c>
      <c r="AV136" s="12" t="s">
        <v>81</v>
      </c>
      <c r="AW136" s="12" t="s">
        <v>34</v>
      </c>
      <c r="AX136" s="12" t="s">
        <v>71</v>
      </c>
      <c r="AY136" s="255" t="s">
        <v>148</v>
      </c>
    </row>
    <row r="137" s="13" customFormat="1">
      <c r="B137" s="256"/>
      <c r="C137" s="257"/>
      <c r="D137" s="236" t="s">
        <v>157</v>
      </c>
      <c r="E137" s="258" t="s">
        <v>21</v>
      </c>
      <c r="F137" s="259" t="s">
        <v>173</v>
      </c>
      <c r="G137" s="257"/>
      <c r="H137" s="260">
        <v>0.40999999999999998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AT137" s="266" t="s">
        <v>157</v>
      </c>
      <c r="AU137" s="266" t="s">
        <v>81</v>
      </c>
      <c r="AV137" s="13" t="s">
        <v>155</v>
      </c>
      <c r="AW137" s="13" t="s">
        <v>34</v>
      </c>
      <c r="AX137" s="13" t="s">
        <v>79</v>
      </c>
      <c r="AY137" s="266" t="s">
        <v>148</v>
      </c>
    </row>
    <row r="138" s="1" customFormat="1" ht="16.5" customHeight="1">
      <c r="B138" s="46"/>
      <c r="C138" s="222" t="s">
        <v>229</v>
      </c>
      <c r="D138" s="222" t="s">
        <v>151</v>
      </c>
      <c r="E138" s="223" t="s">
        <v>1319</v>
      </c>
      <c r="F138" s="224" t="s">
        <v>1320</v>
      </c>
      <c r="G138" s="225" t="s">
        <v>98</v>
      </c>
      <c r="H138" s="226">
        <v>72.466999999999999</v>
      </c>
      <c r="I138" s="227"/>
      <c r="J138" s="228">
        <f>ROUND(I138*H138,2)</f>
        <v>0</v>
      </c>
      <c r="K138" s="224" t="s">
        <v>154</v>
      </c>
      <c r="L138" s="72"/>
      <c r="M138" s="229" t="s">
        <v>21</v>
      </c>
      <c r="N138" s="230" t="s">
        <v>42</v>
      </c>
      <c r="O138" s="47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4" t="s">
        <v>155</v>
      </c>
      <c r="AT138" s="24" t="s">
        <v>151</v>
      </c>
      <c r="AU138" s="24" t="s">
        <v>81</v>
      </c>
      <c r="AY138" s="24" t="s">
        <v>148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4" t="s">
        <v>79</v>
      </c>
      <c r="BK138" s="233">
        <f>ROUND(I138*H138,2)</f>
        <v>0</v>
      </c>
      <c r="BL138" s="24" t="s">
        <v>155</v>
      </c>
      <c r="BM138" s="24" t="s">
        <v>1321</v>
      </c>
    </row>
    <row r="139" s="12" customFormat="1">
      <c r="B139" s="245"/>
      <c r="C139" s="246"/>
      <c r="D139" s="236" t="s">
        <v>157</v>
      </c>
      <c r="E139" s="247" t="s">
        <v>21</v>
      </c>
      <c r="F139" s="248" t="s">
        <v>1254</v>
      </c>
      <c r="G139" s="246"/>
      <c r="H139" s="249">
        <v>67.343000000000004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AT139" s="255" t="s">
        <v>157</v>
      </c>
      <c r="AU139" s="255" t="s">
        <v>81</v>
      </c>
      <c r="AV139" s="12" t="s">
        <v>81</v>
      </c>
      <c r="AW139" s="12" t="s">
        <v>34</v>
      </c>
      <c r="AX139" s="12" t="s">
        <v>71</v>
      </c>
      <c r="AY139" s="255" t="s">
        <v>148</v>
      </c>
    </row>
    <row r="140" s="12" customFormat="1">
      <c r="B140" s="245"/>
      <c r="C140" s="246"/>
      <c r="D140" s="236" t="s">
        <v>157</v>
      </c>
      <c r="E140" s="247" t="s">
        <v>21</v>
      </c>
      <c r="F140" s="248" t="s">
        <v>1257</v>
      </c>
      <c r="G140" s="246"/>
      <c r="H140" s="249">
        <v>2.2000000000000002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AT140" s="255" t="s">
        <v>157</v>
      </c>
      <c r="AU140" s="255" t="s">
        <v>81</v>
      </c>
      <c r="AV140" s="12" t="s">
        <v>81</v>
      </c>
      <c r="AW140" s="12" t="s">
        <v>34</v>
      </c>
      <c r="AX140" s="12" t="s">
        <v>71</v>
      </c>
      <c r="AY140" s="255" t="s">
        <v>148</v>
      </c>
    </row>
    <row r="141" s="12" customFormat="1">
      <c r="B141" s="245"/>
      <c r="C141" s="246"/>
      <c r="D141" s="236" t="s">
        <v>157</v>
      </c>
      <c r="E141" s="247" t="s">
        <v>21</v>
      </c>
      <c r="F141" s="248" t="s">
        <v>1259</v>
      </c>
      <c r="G141" s="246"/>
      <c r="H141" s="249">
        <v>2.9239999999999999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157</v>
      </c>
      <c r="AU141" s="255" t="s">
        <v>81</v>
      </c>
      <c r="AV141" s="12" t="s">
        <v>81</v>
      </c>
      <c r="AW141" s="12" t="s">
        <v>34</v>
      </c>
      <c r="AX141" s="12" t="s">
        <v>71</v>
      </c>
      <c r="AY141" s="255" t="s">
        <v>148</v>
      </c>
    </row>
    <row r="142" s="13" customFormat="1">
      <c r="B142" s="256"/>
      <c r="C142" s="257"/>
      <c r="D142" s="236" t="s">
        <v>157</v>
      </c>
      <c r="E142" s="258" t="s">
        <v>21</v>
      </c>
      <c r="F142" s="259" t="s">
        <v>173</v>
      </c>
      <c r="G142" s="257"/>
      <c r="H142" s="260">
        <v>72.466999999999999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AT142" s="266" t="s">
        <v>157</v>
      </c>
      <c r="AU142" s="266" t="s">
        <v>81</v>
      </c>
      <c r="AV142" s="13" t="s">
        <v>155</v>
      </c>
      <c r="AW142" s="13" t="s">
        <v>34</v>
      </c>
      <c r="AX142" s="13" t="s">
        <v>79</v>
      </c>
      <c r="AY142" s="266" t="s">
        <v>148</v>
      </c>
    </row>
    <row r="143" s="1" customFormat="1" ht="16.5" customHeight="1">
      <c r="B143" s="46"/>
      <c r="C143" s="222" t="s">
        <v>236</v>
      </c>
      <c r="D143" s="222" t="s">
        <v>151</v>
      </c>
      <c r="E143" s="223" t="s">
        <v>1322</v>
      </c>
      <c r="F143" s="224" t="s">
        <v>1323</v>
      </c>
      <c r="G143" s="225" t="s">
        <v>98</v>
      </c>
      <c r="H143" s="226">
        <v>72.466999999999999</v>
      </c>
      <c r="I143" s="227"/>
      <c r="J143" s="228">
        <f>ROUND(I143*H143,2)</f>
        <v>0</v>
      </c>
      <c r="K143" s="224" t="s">
        <v>154</v>
      </c>
      <c r="L143" s="72"/>
      <c r="M143" s="229" t="s">
        <v>21</v>
      </c>
      <c r="N143" s="230" t="s">
        <v>42</v>
      </c>
      <c r="O143" s="47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4" t="s">
        <v>155</v>
      </c>
      <c r="AT143" s="24" t="s">
        <v>151</v>
      </c>
      <c r="AU143" s="24" t="s">
        <v>81</v>
      </c>
      <c r="AY143" s="24" t="s">
        <v>148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24" t="s">
        <v>79</v>
      </c>
      <c r="BK143" s="233">
        <f>ROUND(I143*H143,2)</f>
        <v>0</v>
      </c>
      <c r="BL143" s="24" t="s">
        <v>155</v>
      </c>
      <c r="BM143" s="24" t="s">
        <v>1324</v>
      </c>
    </row>
    <row r="144" s="1" customFormat="1" ht="25.5" customHeight="1">
      <c r="B144" s="46"/>
      <c r="C144" s="222" t="s">
        <v>242</v>
      </c>
      <c r="D144" s="222" t="s">
        <v>151</v>
      </c>
      <c r="E144" s="223" t="s">
        <v>1325</v>
      </c>
      <c r="F144" s="224" t="s">
        <v>1326</v>
      </c>
      <c r="G144" s="225" t="s">
        <v>162</v>
      </c>
      <c r="H144" s="226">
        <v>26.109999999999999</v>
      </c>
      <c r="I144" s="227"/>
      <c r="J144" s="228">
        <f>ROUND(I144*H144,2)</f>
        <v>0</v>
      </c>
      <c r="K144" s="224" t="s">
        <v>154</v>
      </c>
      <c r="L144" s="72"/>
      <c r="M144" s="229" t="s">
        <v>21</v>
      </c>
      <c r="N144" s="230" t="s">
        <v>42</v>
      </c>
      <c r="O144" s="47"/>
      <c r="P144" s="231">
        <f>O144*H144</f>
        <v>0</v>
      </c>
      <c r="Q144" s="231">
        <v>6.0000000000000002E-05</v>
      </c>
      <c r="R144" s="231">
        <f>Q144*H144</f>
        <v>0.0015666</v>
      </c>
      <c r="S144" s="231">
        <v>0</v>
      </c>
      <c r="T144" s="232">
        <f>S144*H144</f>
        <v>0</v>
      </c>
      <c r="AR144" s="24" t="s">
        <v>155</v>
      </c>
      <c r="AT144" s="24" t="s">
        <v>151</v>
      </c>
      <c r="AU144" s="24" t="s">
        <v>81</v>
      </c>
      <c r="AY144" s="24" t="s">
        <v>148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24" t="s">
        <v>79</v>
      </c>
      <c r="BK144" s="233">
        <f>ROUND(I144*H144,2)</f>
        <v>0</v>
      </c>
      <c r="BL144" s="24" t="s">
        <v>155</v>
      </c>
      <c r="BM144" s="24" t="s">
        <v>1327</v>
      </c>
    </row>
    <row r="145" s="11" customFormat="1">
      <c r="B145" s="234"/>
      <c r="C145" s="235"/>
      <c r="D145" s="236" t="s">
        <v>157</v>
      </c>
      <c r="E145" s="237" t="s">
        <v>21</v>
      </c>
      <c r="F145" s="238" t="s">
        <v>186</v>
      </c>
      <c r="G145" s="235"/>
      <c r="H145" s="237" t="s">
        <v>21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157</v>
      </c>
      <c r="AU145" s="244" t="s">
        <v>81</v>
      </c>
      <c r="AV145" s="11" t="s">
        <v>79</v>
      </c>
      <c r="AW145" s="11" t="s">
        <v>34</v>
      </c>
      <c r="AX145" s="11" t="s">
        <v>71</v>
      </c>
      <c r="AY145" s="244" t="s">
        <v>148</v>
      </c>
    </row>
    <row r="146" s="12" customFormat="1">
      <c r="B146" s="245"/>
      <c r="C146" s="246"/>
      <c r="D146" s="236" t="s">
        <v>157</v>
      </c>
      <c r="E146" s="247" t="s">
        <v>21</v>
      </c>
      <c r="F146" s="248" t="s">
        <v>1328</v>
      </c>
      <c r="G146" s="246"/>
      <c r="H146" s="249">
        <v>17.800000000000001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157</v>
      </c>
      <c r="AU146" s="255" t="s">
        <v>81</v>
      </c>
      <c r="AV146" s="12" t="s">
        <v>81</v>
      </c>
      <c r="AW146" s="12" t="s">
        <v>34</v>
      </c>
      <c r="AX146" s="12" t="s">
        <v>71</v>
      </c>
      <c r="AY146" s="255" t="s">
        <v>148</v>
      </c>
    </row>
    <row r="147" s="12" customFormat="1">
      <c r="B147" s="245"/>
      <c r="C147" s="246"/>
      <c r="D147" s="236" t="s">
        <v>157</v>
      </c>
      <c r="E147" s="247" t="s">
        <v>21</v>
      </c>
      <c r="F147" s="248" t="s">
        <v>1329</v>
      </c>
      <c r="G147" s="246"/>
      <c r="H147" s="249">
        <v>3.3100000000000001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AT147" s="255" t="s">
        <v>157</v>
      </c>
      <c r="AU147" s="255" t="s">
        <v>81</v>
      </c>
      <c r="AV147" s="12" t="s">
        <v>81</v>
      </c>
      <c r="AW147" s="12" t="s">
        <v>34</v>
      </c>
      <c r="AX147" s="12" t="s">
        <v>71</v>
      </c>
      <c r="AY147" s="255" t="s">
        <v>148</v>
      </c>
    </row>
    <row r="148" s="12" customFormat="1">
      <c r="B148" s="245"/>
      <c r="C148" s="246"/>
      <c r="D148" s="236" t="s">
        <v>157</v>
      </c>
      <c r="E148" s="247" t="s">
        <v>21</v>
      </c>
      <c r="F148" s="248" t="s">
        <v>1330</v>
      </c>
      <c r="G148" s="246"/>
      <c r="H148" s="249">
        <v>5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157</v>
      </c>
      <c r="AU148" s="255" t="s">
        <v>81</v>
      </c>
      <c r="AV148" s="12" t="s">
        <v>81</v>
      </c>
      <c r="AW148" s="12" t="s">
        <v>34</v>
      </c>
      <c r="AX148" s="12" t="s">
        <v>71</v>
      </c>
      <c r="AY148" s="255" t="s">
        <v>148</v>
      </c>
    </row>
    <row r="149" s="13" customFormat="1">
      <c r="B149" s="256"/>
      <c r="C149" s="257"/>
      <c r="D149" s="236" t="s">
        <v>157</v>
      </c>
      <c r="E149" s="258" t="s">
        <v>21</v>
      </c>
      <c r="F149" s="259" t="s">
        <v>173</v>
      </c>
      <c r="G149" s="257"/>
      <c r="H149" s="260">
        <v>26.109999999999999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AT149" s="266" t="s">
        <v>157</v>
      </c>
      <c r="AU149" s="266" t="s">
        <v>81</v>
      </c>
      <c r="AV149" s="13" t="s">
        <v>155</v>
      </c>
      <c r="AW149" s="13" t="s">
        <v>34</v>
      </c>
      <c r="AX149" s="13" t="s">
        <v>79</v>
      </c>
      <c r="AY149" s="266" t="s">
        <v>148</v>
      </c>
    </row>
    <row r="150" s="1" customFormat="1" ht="16.5" customHeight="1">
      <c r="B150" s="46"/>
      <c r="C150" s="222" t="s">
        <v>10</v>
      </c>
      <c r="D150" s="222" t="s">
        <v>151</v>
      </c>
      <c r="E150" s="223" t="s">
        <v>1331</v>
      </c>
      <c r="F150" s="224" t="s">
        <v>1332</v>
      </c>
      <c r="G150" s="225" t="s">
        <v>98</v>
      </c>
      <c r="H150" s="226">
        <v>4.524</v>
      </c>
      <c r="I150" s="227"/>
      <c r="J150" s="228">
        <f>ROUND(I150*H150,2)</f>
        <v>0</v>
      </c>
      <c r="K150" s="224" t="s">
        <v>154</v>
      </c>
      <c r="L150" s="72"/>
      <c r="M150" s="229" t="s">
        <v>21</v>
      </c>
      <c r="N150" s="230" t="s">
        <v>42</v>
      </c>
      <c r="O150" s="47"/>
      <c r="P150" s="231">
        <f>O150*H150</f>
        <v>0</v>
      </c>
      <c r="Q150" s="231">
        <v>0.00012999999999999999</v>
      </c>
      <c r="R150" s="231">
        <f>Q150*H150</f>
        <v>0.00058811999999999992</v>
      </c>
      <c r="S150" s="231">
        <v>0</v>
      </c>
      <c r="T150" s="232">
        <f>S150*H150</f>
        <v>0</v>
      </c>
      <c r="AR150" s="24" t="s">
        <v>155</v>
      </c>
      <c r="AT150" s="24" t="s">
        <v>151</v>
      </c>
      <c r="AU150" s="24" t="s">
        <v>81</v>
      </c>
      <c r="AY150" s="24" t="s">
        <v>148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24" t="s">
        <v>79</v>
      </c>
      <c r="BK150" s="233">
        <f>ROUND(I150*H150,2)</f>
        <v>0</v>
      </c>
      <c r="BL150" s="24" t="s">
        <v>155</v>
      </c>
      <c r="BM150" s="24" t="s">
        <v>1333</v>
      </c>
    </row>
    <row r="151" s="11" customFormat="1">
      <c r="B151" s="234"/>
      <c r="C151" s="235"/>
      <c r="D151" s="236" t="s">
        <v>157</v>
      </c>
      <c r="E151" s="237" t="s">
        <v>21</v>
      </c>
      <c r="F151" s="238" t="s">
        <v>186</v>
      </c>
      <c r="G151" s="235"/>
      <c r="H151" s="237" t="s">
        <v>21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157</v>
      </c>
      <c r="AU151" s="244" t="s">
        <v>81</v>
      </c>
      <c r="AV151" s="11" t="s">
        <v>79</v>
      </c>
      <c r="AW151" s="11" t="s">
        <v>34</v>
      </c>
      <c r="AX151" s="11" t="s">
        <v>71</v>
      </c>
      <c r="AY151" s="244" t="s">
        <v>148</v>
      </c>
    </row>
    <row r="152" s="12" customFormat="1">
      <c r="B152" s="245"/>
      <c r="C152" s="246"/>
      <c r="D152" s="236" t="s">
        <v>157</v>
      </c>
      <c r="E152" s="247" t="s">
        <v>21</v>
      </c>
      <c r="F152" s="248" t="s">
        <v>1334</v>
      </c>
      <c r="G152" s="246"/>
      <c r="H152" s="249">
        <v>2.2000000000000002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157</v>
      </c>
      <c r="AU152" s="255" t="s">
        <v>81</v>
      </c>
      <c r="AV152" s="12" t="s">
        <v>81</v>
      </c>
      <c r="AW152" s="12" t="s">
        <v>34</v>
      </c>
      <c r="AX152" s="12" t="s">
        <v>71</v>
      </c>
      <c r="AY152" s="255" t="s">
        <v>148</v>
      </c>
    </row>
    <row r="153" s="12" customFormat="1">
      <c r="B153" s="245"/>
      <c r="C153" s="246"/>
      <c r="D153" s="236" t="s">
        <v>157</v>
      </c>
      <c r="E153" s="247" t="s">
        <v>21</v>
      </c>
      <c r="F153" s="248" t="s">
        <v>1335</v>
      </c>
      <c r="G153" s="246"/>
      <c r="H153" s="249">
        <v>2.3239999999999998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AT153" s="255" t="s">
        <v>157</v>
      </c>
      <c r="AU153" s="255" t="s">
        <v>81</v>
      </c>
      <c r="AV153" s="12" t="s">
        <v>81</v>
      </c>
      <c r="AW153" s="12" t="s">
        <v>34</v>
      </c>
      <c r="AX153" s="12" t="s">
        <v>71</v>
      </c>
      <c r="AY153" s="255" t="s">
        <v>148</v>
      </c>
    </row>
    <row r="154" s="13" customFormat="1">
      <c r="B154" s="256"/>
      <c r="C154" s="257"/>
      <c r="D154" s="236" t="s">
        <v>157</v>
      </c>
      <c r="E154" s="258" t="s">
        <v>21</v>
      </c>
      <c r="F154" s="259" t="s">
        <v>173</v>
      </c>
      <c r="G154" s="257"/>
      <c r="H154" s="260">
        <v>4.524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AT154" s="266" t="s">
        <v>157</v>
      </c>
      <c r="AU154" s="266" t="s">
        <v>81</v>
      </c>
      <c r="AV154" s="13" t="s">
        <v>155</v>
      </c>
      <c r="AW154" s="13" t="s">
        <v>34</v>
      </c>
      <c r="AX154" s="13" t="s">
        <v>79</v>
      </c>
      <c r="AY154" s="266" t="s">
        <v>148</v>
      </c>
    </row>
    <row r="155" s="10" customFormat="1" ht="29.88" customHeight="1">
      <c r="B155" s="206"/>
      <c r="C155" s="207"/>
      <c r="D155" s="208" t="s">
        <v>70</v>
      </c>
      <c r="E155" s="220" t="s">
        <v>782</v>
      </c>
      <c r="F155" s="220" t="s">
        <v>783</v>
      </c>
      <c r="G155" s="207"/>
      <c r="H155" s="207"/>
      <c r="I155" s="210"/>
      <c r="J155" s="221">
        <f>BK155</f>
        <v>0</v>
      </c>
      <c r="K155" s="207"/>
      <c r="L155" s="212"/>
      <c r="M155" s="213"/>
      <c r="N155" s="214"/>
      <c r="O155" s="214"/>
      <c r="P155" s="215">
        <f>SUM(P156:P178)</f>
        <v>0</v>
      </c>
      <c r="Q155" s="214"/>
      <c r="R155" s="215">
        <f>SUM(R156:R178)</f>
        <v>0.011710000000000002</v>
      </c>
      <c r="S155" s="214"/>
      <c r="T155" s="216">
        <f>SUM(T156:T178)</f>
        <v>0</v>
      </c>
      <c r="AR155" s="217" t="s">
        <v>79</v>
      </c>
      <c r="AT155" s="218" t="s">
        <v>70</v>
      </c>
      <c r="AU155" s="218" t="s">
        <v>79</v>
      </c>
      <c r="AY155" s="217" t="s">
        <v>148</v>
      </c>
      <c r="BK155" s="219">
        <f>SUM(BK156:BK178)</f>
        <v>0</v>
      </c>
    </row>
    <row r="156" s="1" customFormat="1" ht="25.5" customHeight="1">
      <c r="B156" s="46"/>
      <c r="C156" s="222" t="s">
        <v>256</v>
      </c>
      <c r="D156" s="222" t="s">
        <v>151</v>
      </c>
      <c r="E156" s="223" t="s">
        <v>1336</v>
      </c>
      <c r="F156" s="224" t="s">
        <v>1337</v>
      </c>
      <c r="G156" s="225" t="s">
        <v>218</v>
      </c>
      <c r="H156" s="226">
        <v>12</v>
      </c>
      <c r="I156" s="227"/>
      <c r="J156" s="228">
        <f>ROUND(I156*H156,2)</f>
        <v>0</v>
      </c>
      <c r="K156" s="224" t="s">
        <v>21</v>
      </c>
      <c r="L156" s="72"/>
      <c r="M156" s="229" t="s">
        <v>21</v>
      </c>
      <c r="N156" s="230" t="s">
        <v>42</v>
      </c>
      <c r="O156" s="47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AR156" s="24" t="s">
        <v>155</v>
      </c>
      <c r="AT156" s="24" t="s">
        <v>151</v>
      </c>
      <c r="AU156" s="24" t="s">
        <v>81</v>
      </c>
      <c r="AY156" s="24" t="s">
        <v>148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24" t="s">
        <v>79</v>
      </c>
      <c r="BK156" s="233">
        <f>ROUND(I156*H156,2)</f>
        <v>0</v>
      </c>
      <c r="BL156" s="24" t="s">
        <v>155</v>
      </c>
      <c r="BM156" s="24" t="s">
        <v>1338</v>
      </c>
    </row>
    <row r="157" s="11" customFormat="1">
      <c r="B157" s="234"/>
      <c r="C157" s="235"/>
      <c r="D157" s="236" t="s">
        <v>157</v>
      </c>
      <c r="E157" s="237" t="s">
        <v>21</v>
      </c>
      <c r="F157" s="238" t="s">
        <v>1339</v>
      </c>
      <c r="G157" s="235"/>
      <c r="H157" s="237" t="s">
        <v>21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157</v>
      </c>
      <c r="AU157" s="244" t="s">
        <v>81</v>
      </c>
      <c r="AV157" s="11" t="s">
        <v>79</v>
      </c>
      <c r="AW157" s="11" t="s">
        <v>34</v>
      </c>
      <c r="AX157" s="11" t="s">
        <v>71</v>
      </c>
      <c r="AY157" s="244" t="s">
        <v>148</v>
      </c>
    </row>
    <row r="158" s="11" customFormat="1">
      <c r="B158" s="234"/>
      <c r="C158" s="235"/>
      <c r="D158" s="236" t="s">
        <v>157</v>
      </c>
      <c r="E158" s="237" t="s">
        <v>21</v>
      </c>
      <c r="F158" s="238" t="s">
        <v>1340</v>
      </c>
      <c r="G158" s="235"/>
      <c r="H158" s="237" t="s">
        <v>21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157</v>
      </c>
      <c r="AU158" s="244" t="s">
        <v>81</v>
      </c>
      <c r="AV158" s="11" t="s">
        <v>79</v>
      </c>
      <c r="AW158" s="11" t="s">
        <v>34</v>
      </c>
      <c r="AX158" s="11" t="s">
        <v>71</v>
      </c>
      <c r="AY158" s="244" t="s">
        <v>148</v>
      </c>
    </row>
    <row r="159" s="12" customFormat="1">
      <c r="B159" s="245"/>
      <c r="C159" s="246"/>
      <c r="D159" s="236" t="s">
        <v>157</v>
      </c>
      <c r="E159" s="247" t="s">
        <v>21</v>
      </c>
      <c r="F159" s="248" t="s">
        <v>229</v>
      </c>
      <c r="G159" s="246"/>
      <c r="H159" s="249">
        <v>12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157</v>
      </c>
      <c r="AU159" s="255" t="s">
        <v>81</v>
      </c>
      <c r="AV159" s="12" t="s">
        <v>81</v>
      </c>
      <c r="AW159" s="12" t="s">
        <v>34</v>
      </c>
      <c r="AX159" s="12" t="s">
        <v>79</v>
      </c>
      <c r="AY159" s="255" t="s">
        <v>148</v>
      </c>
    </row>
    <row r="160" s="1" customFormat="1" ht="25.5" customHeight="1">
      <c r="B160" s="46"/>
      <c r="C160" s="222" t="s">
        <v>262</v>
      </c>
      <c r="D160" s="222" t="s">
        <v>151</v>
      </c>
      <c r="E160" s="223" t="s">
        <v>1341</v>
      </c>
      <c r="F160" s="224" t="s">
        <v>1342</v>
      </c>
      <c r="G160" s="225" t="s">
        <v>218</v>
      </c>
      <c r="H160" s="226">
        <v>12</v>
      </c>
      <c r="I160" s="227"/>
      <c r="J160" s="228">
        <f>ROUND(I160*H160,2)</f>
        <v>0</v>
      </c>
      <c r="K160" s="224" t="s">
        <v>21</v>
      </c>
      <c r="L160" s="72"/>
      <c r="M160" s="229" t="s">
        <v>21</v>
      </c>
      <c r="N160" s="230" t="s">
        <v>42</v>
      </c>
      <c r="O160" s="47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4" t="s">
        <v>155</v>
      </c>
      <c r="AT160" s="24" t="s">
        <v>151</v>
      </c>
      <c r="AU160" s="24" t="s">
        <v>81</v>
      </c>
      <c r="AY160" s="24" t="s">
        <v>148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24" t="s">
        <v>79</v>
      </c>
      <c r="BK160" s="233">
        <f>ROUND(I160*H160,2)</f>
        <v>0</v>
      </c>
      <c r="BL160" s="24" t="s">
        <v>155</v>
      </c>
      <c r="BM160" s="24" t="s">
        <v>1343</v>
      </c>
    </row>
    <row r="161" s="1" customFormat="1" ht="16.5" customHeight="1">
      <c r="B161" s="46"/>
      <c r="C161" s="222" t="s">
        <v>268</v>
      </c>
      <c r="D161" s="222" t="s">
        <v>151</v>
      </c>
      <c r="E161" s="223" t="s">
        <v>1344</v>
      </c>
      <c r="F161" s="224" t="s">
        <v>1345</v>
      </c>
      <c r="G161" s="225" t="s">
        <v>218</v>
      </c>
      <c r="H161" s="226">
        <v>1</v>
      </c>
      <c r="I161" s="227"/>
      <c r="J161" s="228">
        <f>ROUND(I161*H161,2)</f>
        <v>0</v>
      </c>
      <c r="K161" s="224" t="s">
        <v>21</v>
      </c>
      <c r="L161" s="72"/>
      <c r="M161" s="229" t="s">
        <v>21</v>
      </c>
      <c r="N161" s="230" t="s">
        <v>42</v>
      </c>
      <c r="O161" s="47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4" t="s">
        <v>155</v>
      </c>
      <c r="AT161" s="24" t="s">
        <v>151</v>
      </c>
      <c r="AU161" s="24" t="s">
        <v>81</v>
      </c>
      <c r="AY161" s="24" t="s">
        <v>148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24" t="s">
        <v>79</v>
      </c>
      <c r="BK161" s="233">
        <f>ROUND(I161*H161,2)</f>
        <v>0</v>
      </c>
      <c r="BL161" s="24" t="s">
        <v>155</v>
      </c>
      <c r="BM161" s="24" t="s">
        <v>1346</v>
      </c>
    </row>
    <row r="162" s="11" customFormat="1">
      <c r="B162" s="234"/>
      <c r="C162" s="235"/>
      <c r="D162" s="236" t="s">
        <v>157</v>
      </c>
      <c r="E162" s="237" t="s">
        <v>21</v>
      </c>
      <c r="F162" s="238" t="s">
        <v>1078</v>
      </c>
      <c r="G162" s="235"/>
      <c r="H162" s="237" t="s">
        <v>21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157</v>
      </c>
      <c r="AU162" s="244" t="s">
        <v>81</v>
      </c>
      <c r="AV162" s="11" t="s">
        <v>79</v>
      </c>
      <c r="AW162" s="11" t="s">
        <v>34</v>
      </c>
      <c r="AX162" s="11" t="s">
        <v>71</v>
      </c>
      <c r="AY162" s="244" t="s">
        <v>148</v>
      </c>
    </row>
    <row r="163" s="12" customFormat="1">
      <c r="B163" s="245"/>
      <c r="C163" s="246"/>
      <c r="D163" s="236" t="s">
        <v>157</v>
      </c>
      <c r="E163" s="247" t="s">
        <v>21</v>
      </c>
      <c r="F163" s="248" t="s">
        <v>79</v>
      </c>
      <c r="G163" s="246"/>
      <c r="H163" s="249">
        <v>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AT163" s="255" t="s">
        <v>157</v>
      </c>
      <c r="AU163" s="255" t="s">
        <v>81</v>
      </c>
      <c r="AV163" s="12" t="s">
        <v>81</v>
      </c>
      <c r="AW163" s="12" t="s">
        <v>34</v>
      </c>
      <c r="AX163" s="12" t="s">
        <v>79</v>
      </c>
      <c r="AY163" s="255" t="s">
        <v>148</v>
      </c>
    </row>
    <row r="164" s="1" customFormat="1" ht="25.5" customHeight="1">
      <c r="B164" s="46"/>
      <c r="C164" s="222" t="s">
        <v>273</v>
      </c>
      <c r="D164" s="222" t="s">
        <v>151</v>
      </c>
      <c r="E164" s="223" t="s">
        <v>1347</v>
      </c>
      <c r="F164" s="224" t="s">
        <v>1348</v>
      </c>
      <c r="G164" s="225" t="s">
        <v>218</v>
      </c>
      <c r="H164" s="226">
        <v>2</v>
      </c>
      <c r="I164" s="227"/>
      <c r="J164" s="228">
        <f>ROUND(I164*H164,2)</f>
        <v>0</v>
      </c>
      <c r="K164" s="224" t="s">
        <v>21</v>
      </c>
      <c r="L164" s="72"/>
      <c r="M164" s="229" t="s">
        <v>21</v>
      </c>
      <c r="N164" s="230" t="s">
        <v>42</v>
      </c>
      <c r="O164" s="47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AR164" s="24" t="s">
        <v>155</v>
      </c>
      <c r="AT164" s="24" t="s">
        <v>151</v>
      </c>
      <c r="AU164" s="24" t="s">
        <v>81</v>
      </c>
      <c r="AY164" s="24" t="s">
        <v>148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24" t="s">
        <v>79</v>
      </c>
      <c r="BK164" s="233">
        <f>ROUND(I164*H164,2)</f>
        <v>0</v>
      </c>
      <c r="BL164" s="24" t="s">
        <v>155</v>
      </c>
      <c r="BM164" s="24" t="s">
        <v>1349</v>
      </c>
    </row>
    <row r="165" s="11" customFormat="1">
      <c r="B165" s="234"/>
      <c r="C165" s="235"/>
      <c r="D165" s="236" t="s">
        <v>157</v>
      </c>
      <c r="E165" s="237" t="s">
        <v>21</v>
      </c>
      <c r="F165" s="238" t="s">
        <v>1350</v>
      </c>
      <c r="G165" s="235"/>
      <c r="H165" s="237" t="s">
        <v>21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157</v>
      </c>
      <c r="AU165" s="244" t="s">
        <v>81</v>
      </c>
      <c r="AV165" s="11" t="s">
        <v>79</v>
      </c>
      <c r="AW165" s="11" t="s">
        <v>34</v>
      </c>
      <c r="AX165" s="11" t="s">
        <v>71</v>
      </c>
      <c r="AY165" s="244" t="s">
        <v>148</v>
      </c>
    </row>
    <row r="166" s="12" customFormat="1">
      <c r="B166" s="245"/>
      <c r="C166" s="246"/>
      <c r="D166" s="236" t="s">
        <v>157</v>
      </c>
      <c r="E166" s="247" t="s">
        <v>21</v>
      </c>
      <c r="F166" s="248" t="s">
        <v>81</v>
      </c>
      <c r="G166" s="246"/>
      <c r="H166" s="249">
        <v>2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AT166" s="255" t="s">
        <v>157</v>
      </c>
      <c r="AU166" s="255" t="s">
        <v>81</v>
      </c>
      <c r="AV166" s="12" t="s">
        <v>81</v>
      </c>
      <c r="AW166" s="12" t="s">
        <v>34</v>
      </c>
      <c r="AX166" s="12" t="s">
        <v>79</v>
      </c>
      <c r="AY166" s="255" t="s">
        <v>148</v>
      </c>
    </row>
    <row r="167" s="1" customFormat="1" ht="16.5" customHeight="1">
      <c r="B167" s="46"/>
      <c r="C167" s="222" t="s">
        <v>278</v>
      </c>
      <c r="D167" s="222" t="s">
        <v>151</v>
      </c>
      <c r="E167" s="223" t="s">
        <v>1351</v>
      </c>
      <c r="F167" s="224" t="s">
        <v>1352</v>
      </c>
      <c r="G167" s="225" t="s">
        <v>218</v>
      </c>
      <c r="H167" s="226">
        <v>8</v>
      </c>
      <c r="I167" s="227"/>
      <c r="J167" s="228">
        <f>ROUND(I167*H167,2)</f>
        <v>0</v>
      </c>
      <c r="K167" s="224" t="s">
        <v>21</v>
      </c>
      <c r="L167" s="72"/>
      <c r="M167" s="229" t="s">
        <v>21</v>
      </c>
      <c r="N167" s="230" t="s">
        <v>42</v>
      </c>
      <c r="O167" s="47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AR167" s="24" t="s">
        <v>155</v>
      </c>
      <c r="AT167" s="24" t="s">
        <v>151</v>
      </c>
      <c r="AU167" s="24" t="s">
        <v>81</v>
      </c>
      <c r="AY167" s="24" t="s">
        <v>148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24" t="s">
        <v>79</v>
      </c>
      <c r="BK167" s="233">
        <f>ROUND(I167*H167,2)</f>
        <v>0</v>
      </c>
      <c r="BL167" s="24" t="s">
        <v>155</v>
      </c>
      <c r="BM167" s="24" t="s">
        <v>1353</v>
      </c>
    </row>
    <row r="168" s="11" customFormat="1">
      <c r="B168" s="234"/>
      <c r="C168" s="235"/>
      <c r="D168" s="236" t="s">
        <v>157</v>
      </c>
      <c r="E168" s="237" t="s">
        <v>21</v>
      </c>
      <c r="F168" s="238" t="s">
        <v>1354</v>
      </c>
      <c r="G168" s="235"/>
      <c r="H168" s="237" t="s">
        <v>21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AT168" s="244" t="s">
        <v>157</v>
      </c>
      <c r="AU168" s="244" t="s">
        <v>81</v>
      </c>
      <c r="AV168" s="11" t="s">
        <v>79</v>
      </c>
      <c r="AW168" s="11" t="s">
        <v>34</v>
      </c>
      <c r="AX168" s="11" t="s">
        <v>71</v>
      </c>
      <c r="AY168" s="244" t="s">
        <v>148</v>
      </c>
    </row>
    <row r="169" s="12" customFormat="1">
      <c r="B169" s="245"/>
      <c r="C169" s="246"/>
      <c r="D169" s="236" t="s">
        <v>157</v>
      </c>
      <c r="E169" s="247" t="s">
        <v>21</v>
      </c>
      <c r="F169" s="248" t="s">
        <v>203</v>
      </c>
      <c r="G169" s="246"/>
      <c r="H169" s="249">
        <v>8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157</v>
      </c>
      <c r="AU169" s="255" t="s">
        <v>81</v>
      </c>
      <c r="AV169" s="12" t="s">
        <v>81</v>
      </c>
      <c r="AW169" s="12" t="s">
        <v>34</v>
      </c>
      <c r="AX169" s="12" t="s">
        <v>79</v>
      </c>
      <c r="AY169" s="255" t="s">
        <v>148</v>
      </c>
    </row>
    <row r="170" s="1" customFormat="1" ht="16.5" customHeight="1">
      <c r="B170" s="46"/>
      <c r="C170" s="222" t="s">
        <v>9</v>
      </c>
      <c r="D170" s="222" t="s">
        <v>151</v>
      </c>
      <c r="E170" s="223" t="s">
        <v>1355</v>
      </c>
      <c r="F170" s="224" t="s">
        <v>1356</v>
      </c>
      <c r="G170" s="225" t="s">
        <v>218</v>
      </c>
      <c r="H170" s="226">
        <v>2</v>
      </c>
      <c r="I170" s="227"/>
      <c r="J170" s="228">
        <f>ROUND(I170*H170,2)</f>
        <v>0</v>
      </c>
      <c r="K170" s="224" t="s">
        <v>21</v>
      </c>
      <c r="L170" s="72"/>
      <c r="M170" s="229" t="s">
        <v>21</v>
      </c>
      <c r="N170" s="230" t="s">
        <v>42</v>
      </c>
      <c r="O170" s="47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4" t="s">
        <v>155</v>
      </c>
      <c r="AT170" s="24" t="s">
        <v>151</v>
      </c>
      <c r="AU170" s="24" t="s">
        <v>81</v>
      </c>
      <c r="AY170" s="24" t="s">
        <v>148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24" t="s">
        <v>79</v>
      </c>
      <c r="BK170" s="233">
        <f>ROUND(I170*H170,2)</f>
        <v>0</v>
      </c>
      <c r="BL170" s="24" t="s">
        <v>155</v>
      </c>
      <c r="BM170" s="24" t="s">
        <v>1357</v>
      </c>
    </row>
    <row r="171" s="11" customFormat="1">
      <c r="B171" s="234"/>
      <c r="C171" s="235"/>
      <c r="D171" s="236" t="s">
        <v>157</v>
      </c>
      <c r="E171" s="237" t="s">
        <v>21</v>
      </c>
      <c r="F171" s="238" t="s">
        <v>1358</v>
      </c>
      <c r="G171" s="235"/>
      <c r="H171" s="237" t="s">
        <v>21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157</v>
      </c>
      <c r="AU171" s="244" t="s">
        <v>81</v>
      </c>
      <c r="AV171" s="11" t="s">
        <v>79</v>
      </c>
      <c r="AW171" s="11" t="s">
        <v>34</v>
      </c>
      <c r="AX171" s="11" t="s">
        <v>71</v>
      </c>
      <c r="AY171" s="244" t="s">
        <v>148</v>
      </c>
    </row>
    <row r="172" s="12" customFormat="1">
      <c r="B172" s="245"/>
      <c r="C172" s="246"/>
      <c r="D172" s="236" t="s">
        <v>157</v>
      </c>
      <c r="E172" s="247" t="s">
        <v>21</v>
      </c>
      <c r="F172" s="248" t="s">
        <v>81</v>
      </c>
      <c r="G172" s="246"/>
      <c r="H172" s="249">
        <v>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157</v>
      </c>
      <c r="AU172" s="255" t="s">
        <v>81</v>
      </c>
      <c r="AV172" s="12" t="s">
        <v>81</v>
      </c>
      <c r="AW172" s="12" t="s">
        <v>34</v>
      </c>
      <c r="AX172" s="12" t="s">
        <v>79</v>
      </c>
      <c r="AY172" s="255" t="s">
        <v>148</v>
      </c>
    </row>
    <row r="173" s="1" customFormat="1" ht="16.5" customHeight="1">
      <c r="B173" s="46"/>
      <c r="C173" s="222" t="s">
        <v>289</v>
      </c>
      <c r="D173" s="222" t="s">
        <v>151</v>
      </c>
      <c r="E173" s="223" t="s">
        <v>1359</v>
      </c>
      <c r="F173" s="224" t="s">
        <v>1360</v>
      </c>
      <c r="G173" s="225" t="s">
        <v>218</v>
      </c>
      <c r="H173" s="226">
        <v>4</v>
      </c>
      <c r="I173" s="227"/>
      <c r="J173" s="228">
        <f>ROUND(I173*H173,2)</f>
        <v>0</v>
      </c>
      <c r="K173" s="224" t="s">
        <v>21</v>
      </c>
      <c r="L173" s="72"/>
      <c r="M173" s="229" t="s">
        <v>21</v>
      </c>
      <c r="N173" s="230" t="s">
        <v>42</v>
      </c>
      <c r="O173" s="47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AR173" s="24" t="s">
        <v>155</v>
      </c>
      <c r="AT173" s="24" t="s">
        <v>151</v>
      </c>
      <c r="AU173" s="24" t="s">
        <v>81</v>
      </c>
      <c r="AY173" s="24" t="s">
        <v>148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24" t="s">
        <v>79</v>
      </c>
      <c r="BK173" s="233">
        <f>ROUND(I173*H173,2)</f>
        <v>0</v>
      </c>
      <c r="BL173" s="24" t="s">
        <v>155</v>
      </c>
      <c r="BM173" s="24" t="s">
        <v>1361</v>
      </c>
    </row>
    <row r="174" s="11" customFormat="1">
      <c r="B174" s="234"/>
      <c r="C174" s="235"/>
      <c r="D174" s="236" t="s">
        <v>157</v>
      </c>
      <c r="E174" s="237" t="s">
        <v>21</v>
      </c>
      <c r="F174" s="238" t="s">
        <v>1362</v>
      </c>
      <c r="G174" s="235"/>
      <c r="H174" s="237" t="s">
        <v>21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157</v>
      </c>
      <c r="AU174" s="244" t="s">
        <v>81</v>
      </c>
      <c r="AV174" s="11" t="s">
        <v>79</v>
      </c>
      <c r="AW174" s="11" t="s">
        <v>34</v>
      </c>
      <c r="AX174" s="11" t="s">
        <v>71</v>
      </c>
      <c r="AY174" s="244" t="s">
        <v>148</v>
      </c>
    </row>
    <row r="175" s="12" customFormat="1">
      <c r="B175" s="245"/>
      <c r="C175" s="246"/>
      <c r="D175" s="236" t="s">
        <v>157</v>
      </c>
      <c r="E175" s="247" t="s">
        <v>21</v>
      </c>
      <c r="F175" s="248" t="s">
        <v>155</v>
      </c>
      <c r="G175" s="246"/>
      <c r="H175" s="249">
        <v>4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AT175" s="255" t="s">
        <v>157</v>
      </c>
      <c r="AU175" s="255" t="s">
        <v>81</v>
      </c>
      <c r="AV175" s="12" t="s">
        <v>81</v>
      </c>
      <c r="AW175" s="12" t="s">
        <v>34</v>
      </c>
      <c r="AX175" s="12" t="s">
        <v>79</v>
      </c>
      <c r="AY175" s="255" t="s">
        <v>148</v>
      </c>
    </row>
    <row r="176" s="1" customFormat="1" ht="16.5" customHeight="1">
      <c r="B176" s="46"/>
      <c r="C176" s="222" t="s">
        <v>298</v>
      </c>
      <c r="D176" s="222" t="s">
        <v>151</v>
      </c>
      <c r="E176" s="223" t="s">
        <v>1363</v>
      </c>
      <c r="F176" s="224" t="s">
        <v>1364</v>
      </c>
      <c r="G176" s="225" t="s">
        <v>218</v>
      </c>
      <c r="H176" s="226">
        <v>1</v>
      </c>
      <c r="I176" s="227"/>
      <c r="J176" s="228">
        <f>ROUND(I176*H176,2)</f>
        <v>0</v>
      </c>
      <c r="K176" s="224" t="s">
        <v>21</v>
      </c>
      <c r="L176" s="72"/>
      <c r="M176" s="229" t="s">
        <v>21</v>
      </c>
      <c r="N176" s="230" t="s">
        <v>42</v>
      </c>
      <c r="O176" s="47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AR176" s="24" t="s">
        <v>155</v>
      </c>
      <c r="AT176" s="24" t="s">
        <v>151</v>
      </c>
      <c r="AU176" s="24" t="s">
        <v>81</v>
      </c>
      <c r="AY176" s="24" t="s">
        <v>148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24" t="s">
        <v>79</v>
      </c>
      <c r="BK176" s="233">
        <f>ROUND(I176*H176,2)</f>
        <v>0</v>
      </c>
      <c r="BL176" s="24" t="s">
        <v>155</v>
      </c>
      <c r="BM176" s="24" t="s">
        <v>1365</v>
      </c>
    </row>
    <row r="177" s="1" customFormat="1" ht="25.5" customHeight="1">
      <c r="B177" s="46"/>
      <c r="C177" s="222" t="s">
        <v>305</v>
      </c>
      <c r="D177" s="222" t="s">
        <v>151</v>
      </c>
      <c r="E177" s="223" t="s">
        <v>1366</v>
      </c>
      <c r="F177" s="224" t="s">
        <v>1367</v>
      </c>
      <c r="G177" s="225" t="s">
        <v>98</v>
      </c>
      <c r="H177" s="226">
        <v>292.75</v>
      </c>
      <c r="I177" s="227"/>
      <c r="J177" s="228">
        <f>ROUND(I177*H177,2)</f>
        <v>0</v>
      </c>
      <c r="K177" s="224" t="s">
        <v>154</v>
      </c>
      <c r="L177" s="72"/>
      <c r="M177" s="229" t="s">
        <v>21</v>
      </c>
      <c r="N177" s="230" t="s">
        <v>42</v>
      </c>
      <c r="O177" s="47"/>
      <c r="P177" s="231">
        <f>O177*H177</f>
        <v>0</v>
      </c>
      <c r="Q177" s="231">
        <v>4.0000000000000003E-05</v>
      </c>
      <c r="R177" s="231">
        <f>Q177*H177</f>
        <v>0.011710000000000002</v>
      </c>
      <c r="S177" s="231">
        <v>0</v>
      </c>
      <c r="T177" s="232">
        <f>S177*H177</f>
        <v>0</v>
      </c>
      <c r="AR177" s="24" t="s">
        <v>155</v>
      </c>
      <c r="AT177" s="24" t="s">
        <v>151</v>
      </c>
      <c r="AU177" s="24" t="s">
        <v>81</v>
      </c>
      <c r="AY177" s="24" t="s">
        <v>148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24" t="s">
        <v>79</v>
      </c>
      <c r="BK177" s="233">
        <f>ROUND(I177*H177,2)</f>
        <v>0</v>
      </c>
      <c r="BL177" s="24" t="s">
        <v>155</v>
      </c>
      <c r="BM177" s="24" t="s">
        <v>1368</v>
      </c>
    </row>
    <row r="178" s="12" customFormat="1">
      <c r="B178" s="245"/>
      <c r="C178" s="246"/>
      <c r="D178" s="236" t="s">
        <v>157</v>
      </c>
      <c r="E178" s="247" t="s">
        <v>21</v>
      </c>
      <c r="F178" s="248" t="s">
        <v>1369</v>
      </c>
      <c r="G178" s="246"/>
      <c r="H178" s="249">
        <v>292.75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AT178" s="255" t="s">
        <v>157</v>
      </c>
      <c r="AU178" s="255" t="s">
        <v>81</v>
      </c>
      <c r="AV178" s="12" t="s">
        <v>81</v>
      </c>
      <c r="AW178" s="12" t="s">
        <v>34</v>
      </c>
      <c r="AX178" s="12" t="s">
        <v>79</v>
      </c>
      <c r="AY178" s="255" t="s">
        <v>148</v>
      </c>
    </row>
    <row r="179" s="10" customFormat="1" ht="29.88" customHeight="1">
      <c r="B179" s="206"/>
      <c r="C179" s="207"/>
      <c r="D179" s="208" t="s">
        <v>70</v>
      </c>
      <c r="E179" s="220" t="s">
        <v>213</v>
      </c>
      <c r="F179" s="220" t="s">
        <v>214</v>
      </c>
      <c r="G179" s="207"/>
      <c r="H179" s="207"/>
      <c r="I179" s="210"/>
      <c r="J179" s="221">
        <f>BK179</f>
        <v>0</v>
      </c>
      <c r="K179" s="207"/>
      <c r="L179" s="212"/>
      <c r="M179" s="213"/>
      <c r="N179" s="214"/>
      <c r="O179" s="214"/>
      <c r="P179" s="215">
        <f>SUM(P180:P222)</f>
        <v>0</v>
      </c>
      <c r="Q179" s="214"/>
      <c r="R179" s="215">
        <f>SUM(R180:R222)</f>
        <v>0</v>
      </c>
      <c r="S179" s="214"/>
      <c r="T179" s="216">
        <f>SUM(T180:T222)</f>
        <v>22.87321</v>
      </c>
      <c r="AR179" s="217" t="s">
        <v>79</v>
      </c>
      <c r="AT179" s="218" t="s">
        <v>70</v>
      </c>
      <c r="AU179" s="218" t="s">
        <v>79</v>
      </c>
      <c r="AY179" s="217" t="s">
        <v>148</v>
      </c>
      <c r="BK179" s="219">
        <f>SUM(BK180:BK222)</f>
        <v>0</v>
      </c>
    </row>
    <row r="180" s="1" customFormat="1" ht="16.5" customHeight="1">
      <c r="B180" s="46"/>
      <c r="C180" s="222" t="s">
        <v>310</v>
      </c>
      <c r="D180" s="222" t="s">
        <v>151</v>
      </c>
      <c r="E180" s="223" t="s">
        <v>1370</v>
      </c>
      <c r="F180" s="224" t="s">
        <v>1371</v>
      </c>
      <c r="G180" s="225" t="s">
        <v>162</v>
      </c>
      <c r="H180" s="226">
        <v>85.739999999999995</v>
      </c>
      <c r="I180" s="227"/>
      <c r="J180" s="228">
        <f>ROUND(I180*H180,2)</f>
        <v>0</v>
      </c>
      <c r="K180" s="224" t="s">
        <v>154</v>
      </c>
      <c r="L180" s="72"/>
      <c r="M180" s="229" t="s">
        <v>21</v>
      </c>
      <c r="N180" s="230" t="s">
        <v>42</v>
      </c>
      <c r="O180" s="47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AR180" s="24" t="s">
        <v>155</v>
      </c>
      <c r="AT180" s="24" t="s">
        <v>151</v>
      </c>
      <c r="AU180" s="24" t="s">
        <v>81</v>
      </c>
      <c r="AY180" s="24" t="s">
        <v>148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24" t="s">
        <v>79</v>
      </c>
      <c r="BK180" s="233">
        <f>ROUND(I180*H180,2)</f>
        <v>0</v>
      </c>
      <c r="BL180" s="24" t="s">
        <v>155</v>
      </c>
      <c r="BM180" s="24" t="s">
        <v>1372</v>
      </c>
    </row>
    <row r="181" s="11" customFormat="1">
      <c r="B181" s="234"/>
      <c r="C181" s="235"/>
      <c r="D181" s="236" t="s">
        <v>157</v>
      </c>
      <c r="E181" s="237" t="s">
        <v>21</v>
      </c>
      <c r="F181" s="238" t="s">
        <v>1373</v>
      </c>
      <c r="G181" s="235"/>
      <c r="H181" s="237" t="s">
        <v>21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AT181" s="244" t="s">
        <v>157</v>
      </c>
      <c r="AU181" s="244" t="s">
        <v>81</v>
      </c>
      <c r="AV181" s="11" t="s">
        <v>79</v>
      </c>
      <c r="AW181" s="11" t="s">
        <v>34</v>
      </c>
      <c r="AX181" s="11" t="s">
        <v>71</v>
      </c>
      <c r="AY181" s="244" t="s">
        <v>148</v>
      </c>
    </row>
    <row r="182" s="12" customFormat="1">
      <c r="B182" s="245"/>
      <c r="C182" s="246"/>
      <c r="D182" s="236" t="s">
        <v>157</v>
      </c>
      <c r="E182" s="247" t="s">
        <v>21</v>
      </c>
      <c r="F182" s="248" t="s">
        <v>1374</v>
      </c>
      <c r="G182" s="246"/>
      <c r="H182" s="249">
        <v>44.399999999999999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AT182" s="255" t="s">
        <v>157</v>
      </c>
      <c r="AU182" s="255" t="s">
        <v>81</v>
      </c>
      <c r="AV182" s="12" t="s">
        <v>81</v>
      </c>
      <c r="AW182" s="12" t="s">
        <v>34</v>
      </c>
      <c r="AX182" s="12" t="s">
        <v>71</v>
      </c>
      <c r="AY182" s="255" t="s">
        <v>148</v>
      </c>
    </row>
    <row r="183" s="12" customFormat="1">
      <c r="B183" s="245"/>
      <c r="C183" s="246"/>
      <c r="D183" s="236" t="s">
        <v>157</v>
      </c>
      <c r="E183" s="247" t="s">
        <v>21</v>
      </c>
      <c r="F183" s="248" t="s">
        <v>1375</v>
      </c>
      <c r="G183" s="246"/>
      <c r="H183" s="249">
        <v>41.340000000000003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157</v>
      </c>
      <c r="AU183" s="255" t="s">
        <v>81</v>
      </c>
      <c r="AV183" s="12" t="s">
        <v>81</v>
      </c>
      <c r="AW183" s="12" t="s">
        <v>34</v>
      </c>
      <c r="AX183" s="12" t="s">
        <v>71</v>
      </c>
      <c r="AY183" s="255" t="s">
        <v>148</v>
      </c>
    </row>
    <row r="184" s="14" customFormat="1">
      <c r="B184" s="282"/>
      <c r="C184" s="283"/>
      <c r="D184" s="236" t="s">
        <v>157</v>
      </c>
      <c r="E184" s="284" t="s">
        <v>1376</v>
      </c>
      <c r="F184" s="285" t="s">
        <v>1377</v>
      </c>
      <c r="G184" s="283"/>
      <c r="H184" s="286">
        <v>85.739999999999995</v>
      </c>
      <c r="I184" s="287"/>
      <c r="J184" s="283"/>
      <c r="K184" s="283"/>
      <c r="L184" s="288"/>
      <c r="M184" s="289"/>
      <c r="N184" s="290"/>
      <c r="O184" s="290"/>
      <c r="P184" s="290"/>
      <c r="Q184" s="290"/>
      <c r="R184" s="290"/>
      <c r="S184" s="290"/>
      <c r="T184" s="291"/>
      <c r="AT184" s="292" t="s">
        <v>157</v>
      </c>
      <c r="AU184" s="292" t="s">
        <v>81</v>
      </c>
      <c r="AV184" s="14" t="s">
        <v>166</v>
      </c>
      <c r="AW184" s="14" t="s">
        <v>34</v>
      </c>
      <c r="AX184" s="14" t="s">
        <v>71</v>
      </c>
      <c r="AY184" s="292" t="s">
        <v>148</v>
      </c>
    </row>
    <row r="185" s="13" customFormat="1">
      <c r="B185" s="256"/>
      <c r="C185" s="257"/>
      <c r="D185" s="236" t="s">
        <v>157</v>
      </c>
      <c r="E185" s="258" t="s">
        <v>21</v>
      </c>
      <c r="F185" s="259" t="s">
        <v>173</v>
      </c>
      <c r="G185" s="257"/>
      <c r="H185" s="260">
        <v>85.739999999999995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AT185" s="266" t="s">
        <v>157</v>
      </c>
      <c r="AU185" s="266" t="s">
        <v>81</v>
      </c>
      <c r="AV185" s="13" t="s">
        <v>155</v>
      </c>
      <c r="AW185" s="13" t="s">
        <v>34</v>
      </c>
      <c r="AX185" s="13" t="s">
        <v>79</v>
      </c>
      <c r="AY185" s="266" t="s">
        <v>148</v>
      </c>
    </row>
    <row r="186" s="1" customFormat="1" ht="25.5" customHeight="1">
      <c r="B186" s="46"/>
      <c r="C186" s="222" t="s">
        <v>315</v>
      </c>
      <c r="D186" s="222" t="s">
        <v>151</v>
      </c>
      <c r="E186" s="223" t="s">
        <v>1378</v>
      </c>
      <c r="F186" s="224" t="s">
        <v>1379</v>
      </c>
      <c r="G186" s="225" t="s">
        <v>98</v>
      </c>
      <c r="H186" s="226">
        <v>67.343000000000004</v>
      </c>
      <c r="I186" s="227"/>
      <c r="J186" s="228">
        <f>ROUND(I186*H186,2)</f>
        <v>0</v>
      </c>
      <c r="K186" s="224" t="s">
        <v>154</v>
      </c>
      <c r="L186" s="72"/>
      <c r="M186" s="229" t="s">
        <v>21</v>
      </c>
      <c r="N186" s="230" t="s">
        <v>42</v>
      </c>
      <c r="O186" s="47"/>
      <c r="P186" s="231">
        <f>O186*H186</f>
        <v>0</v>
      </c>
      <c r="Q186" s="231">
        <v>0</v>
      </c>
      <c r="R186" s="231">
        <f>Q186*H186</f>
        <v>0</v>
      </c>
      <c r="S186" s="231">
        <v>0.089999999999999997</v>
      </c>
      <c r="T186" s="232">
        <f>S186*H186</f>
        <v>6.0608700000000004</v>
      </c>
      <c r="AR186" s="24" t="s">
        <v>155</v>
      </c>
      <c r="AT186" s="24" t="s">
        <v>151</v>
      </c>
      <c r="AU186" s="24" t="s">
        <v>81</v>
      </c>
      <c r="AY186" s="24" t="s">
        <v>148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24" t="s">
        <v>79</v>
      </c>
      <c r="BK186" s="233">
        <f>ROUND(I186*H186,2)</f>
        <v>0</v>
      </c>
      <c r="BL186" s="24" t="s">
        <v>155</v>
      </c>
      <c r="BM186" s="24" t="s">
        <v>1380</v>
      </c>
    </row>
    <row r="187" s="11" customFormat="1">
      <c r="B187" s="234"/>
      <c r="C187" s="235"/>
      <c r="D187" s="236" t="s">
        <v>157</v>
      </c>
      <c r="E187" s="237" t="s">
        <v>21</v>
      </c>
      <c r="F187" s="238" t="s">
        <v>1373</v>
      </c>
      <c r="G187" s="235"/>
      <c r="H187" s="237" t="s">
        <v>21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157</v>
      </c>
      <c r="AU187" s="244" t="s">
        <v>81</v>
      </c>
      <c r="AV187" s="11" t="s">
        <v>79</v>
      </c>
      <c r="AW187" s="11" t="s">
        <v>34</v>
      </c>
      <c r="AX187" s="11" t="s">
        <v>71</v>
      </c>
      <c r="AY187" s="244" t="s">
        <v>148</v>
      </c>
    </row>
    <row r="188" s="12" customFormat="1">
      <c r="B188" s="245"/>
      <c r="C188" s="246"/>
      <c r="D188" s="236" t="s">
        <v>157</v>
      </c>
      <c r="E188" s="247" t="s">
        <v>21</v>
      </c>
      <c r="F188" s="248" t="s">
        <v>1381</v>
      </c>
      <c r="G188" s="246"/>
      <c r="H188" s="249">
        <v>11.625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157</v>
      </c>
      <c r="AU188" s="255" t="s">
        <v>81</v>
      </c>
      <c r="AV188" s="12" t="s">
        <v>81</v>
      </c>
      <c r="AW188" s="12" t="s">
        <v>34</v>
      </c>
      <c r="AX188" s="12" t="s">
        <v>71</v>
      </c>
      <c r="AY188" s="255" t="s">
        <v>148</v>
      </c>
    </row>
    <row r="189" s="12" customFormat="1">
      <c r="B189" s="245"/>
      <c r="C189" s="246"/>
      <c r="D189" s="236" t="s">
        <v>157</v>
      </c>
      <c r="E189" s="247" t="s">
        <v>21</v>
      </c>
      <c r="F189" s="248" t="s">
        <v>1382</v>
      </c>
      <c r="G189" s="246"/>
      <c r="H189" s="249">
        <v>39.240000000000002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AT189" s="255" t="s">
        <v>157</v>
      </c>
      <c r="AU189" s="255" t="s">
        <v>81</v>
      </c>
      <c r="AV189" s="12" t="s">
        <v>81</v>
      </c>
      <c r="AW189" s="12" t="s">
        <v>34</v>
      </c>
      <c r="AX189" s="12" t="s">
        <v>71</v>
      </c>
      <c r="AY189" s="255" t="s">
        <v>148</v>
      </c>
    </row>
    <row r="190" s="12" customFormat="1">
      <c r="B190" s="245"/>
      <c r="C190" s="246"/>
      <c r="D190" s="236" t="s">
        <v>157</v>
      </c>
      <c r="E190" s="247" t="s">
        <v>21</v>
      </c>
      <c r="F190" s="248" t="s">
        <v>1383</v>
      </c>
      <c r="G190" s="246"/>
      <c r="H190" s="249">
        <v>12.18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AT190" s="255" t="s">
        <v>157</v>
      </c>
      <c r="AU190" s="255" t="s">
        <v>81</v>
      </c>
      <c r="AV190" s="12" t="s">
        <v>81</v>
      </c>
      <c r="AW190" s="12" t="s">
        <v>34</v>
      </c>
      <c r="AX190" s="12" t="s">
        <v>71</v>
      </c>
      <c r="AY190" s="255" t="s">
        <v>148</v>
      </c>
    </row>
    <row r="191" s="12" customFormat="1">
      <c r="B191" s="245"/>
      <c r="C191" s="246"/>
      <c r="D191" s="236" t="s">
        <v>157</v>
      </c>
      <c r="E191" s="247" t="s">
        <v>21</v>
      </c>
      <c r="F191" s="248" t="s">
        <v>1384</v>
      </c>
      <c r="G191" s="246"/>
      <c r="H191" s="249">
        <v>4.298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157</v>
      </c>
      <c r="AU191" s="255" t="s">
        <v>81</v>
      </c>
      <c r="AV191" s="12" t="s">
        <v>81</v>
      </c>
      <c r="AW191" s="12" t="s">
        <v>34</v>
      </c>
      <c r="AX191" s="12" t="s">
        <v>71</v>
      </c>
      <c r="AY191" s="255" t="s">
        <v>148</v>
      </c>
    </row>
    <row r="192" s="14" customFormat="1">
      <c r="B192" s="282"/>
      <c r="C192" s="283"/>
      <c r="D192" s="236" t="s">
        <v>157</v>
      </c>
      <c r="E192" s="284" t="s">
        <v>1254</v>
      </c>
      <c r="F192" s="285" t="s">
        <v>1377</v>
      </c>
      <c r="G192" s="283"/>
      <c r="H192" s="286">
        <v>67.343000000000004</v>
      </c>
      <c r="I192" s="287"/>
      <c r="J192" s="283"/>
      <c r="K192" s="283"/>
      <c r="L192" s="288"/>
      <c r="M192" s="289"/>
      <c r="N192" s="290"/>
      <c r="O192" s="290"/>
      <c r="P192" s="290"/>
      <c r="Q192" s="290"/>
      <c r="R192" s="290"/>
      <c r="S192" s="290"/>
      <c r="T192" s="291"/>
      <c r="AT192" s="292" t="s">
        <v>157</v>
      </c>
      <c r="AU192" s="292" t="s">
        <v>81</v>
      </c>
      <c r="AV192" s="14" t="s">
        <v>166</v>
      </c>
      <c r="AW192" s="14" t="s">
        <v>34</v>
      </c>
      <c r="AX192" s="14" t="s">
        <v>71</v>
      </c>
      <c r="AY192" s="292" t="s">
        <v>148</v>
      </c>
    </row>
    <row r="193" s="13" customFormat="1">
      <c r="B193" s="256"/>
      <c r="C193" s="257"/>
      <c r="D193" s="236" t="s">
        <v>157</v>
      </c>
      <c r="E193" s="258" t="s">
        <v>21</v>
      </c>
      <c r="F193" s="259" t="s">
        <v>173</v>
      </c>
      <c r="G193" s="257"/>
      <c r="H193" s="260">
        <v>67.343000000000004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AT193" s="266" t="s">
        <v>157</v>
      </c>
      <c r="AU193" s="266" t="s">
        <v>81</v>
      </c>
      <c r="AV193" s="13" t="s">
        <v>155</v>
      </c>
      <c r="AW193" s="13" t="s">
        <v>34</v>
      </c>
      <c r="AX193" s="13" t="s">
        <v>79</v>
      </c>
      <c r="AY193" s="266" t="s">
        <v>148</v>
      </c>
    </row>
    <row r="194" s="1" customFormat="1" ht="25.5" customHeight="1">
      <c r="B194" s="46"/>
      <c r="C194" s="222" t="s">
        <v>320</v>
      </c>
      <c r="D194" s="222" t="s">
        <v>151</v>
      </c>
      <c r="E194" s="223" t="s">
        <v>1385</v>
      </c>
      <c r="F194" s="224" t="s">
        <v>1386</v>
      </c>
      <c r="G194" s="225" t="s">
        <v>162</v>
      </c>
      <c r="H194" s="226">
        <v>5.5099999999999998</v>
      </c>
      <c r="I194" s="227"/>
      <c r="J194" s="228">
        <f>ROUND(I194*H194,2)</f>
        <v>0</v>
      </c>
      <c r="K194" s="224" t="s">
        <v>154</v>
      </c>
      <c r="L194" s="72"/>
      <c r="M194" s="229" t="s">
        <v>21</v>
      </c>
      <c r="N194" s="230" t="s">
        <v>42</v>
      </c>
      <c r="O194" s="47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AR194" s="24" t="s">
        <v>155</v>
      </c>
      <c r="AT194" s="24" t="s">
        <v>151</v>
      </c>
      <c r="AU194" s="24" t="s">
        <v>81</v>
      </c>
      <c r="AY194" s="24" t="s">
        <v>148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24" t="s">
        <v>79</v>
      </c>
      <c r="BK194" s="233">
        <f>ROUND(I194*H194,2)</f>
        <v>0</v>
      </c>
      <c r="BL194" s="24" t="s">
        <v>155</v>
      </c>
      <c r="BM194" s="24" t="s">
        <v>1387</v>
      </c>
    </row>
    <row r="195" s="11" customFormat="1">
      <c r="B195" s="234"/>
      <c r="C195" s="235"/>
      <c r="D195" s="236" t="s">
        <v>157</v>
      </c>
      <c r="E195" s="237" t="s">
        <v>21</v>
      </c>
      <c r="F195" s="238" t="s">
        <v>186</v>
      </c>
      <c r="G195" s="235"/>
      <c r="H195" s="237" t="s">
        <v>21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157</v>
      </c>
      <c r="AU195" s="244" t="s">
        <v>81</v>
      </c>
      <c r="AV195" s="11" t="s">
        <v>79</v>
      </c>
      <c r="AW195" s="11" t="s">
        <v>34</v>
      </c>
      <c r="AX195" s="11" t="s">
        <v>71</v>
      </c>
      <c r="AY195" s="244" t="s">
        <v>148</v>
      </c>
    </row>
    <row r="196" s="12" customFormat="1">
      <c r="B196" s="245"/>
      <c r="C196" s="246"/>
      <c r="D196" s="236" t="s">
        <v>157</v>
      </c>
      <c r="E196" s="247" t="s">
        <v>1388</v>
      </c>
      <c r="F196" s="248" t="s">
        <v>1329</v>
      </c>
      <c r="G196" s="246"/>
      <c r="H196" s="249">
        <v>3.3100000000000001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AT196" s="255" t="s">
        <v>157</v>
      </c>
      <c r="AU196" s="255" t="s">
        <v>81</v>
      </c>
      <c r="AV196" s="12" t="s">
        <v>81</v>
      </c>
      <c r="AW196" s="12" t="s">
        <v>34</v>
      </c>
      <c r="AX196" s="12" t="s">
        <v>71</v>
      </c>
      <c r="AY196" s="255" t="s">
        <v>148</v>
      </c>
    </row>
    <row r="197" s="12" customFormat="1">
      <c r="B197" s="245"/>
      <c r="C197" s="246"/>
      <c r="D197" s="236" t="s">
        <v>157</v>
      </c>
      <c r="E197" s="247" t="s">
        <v>1389</v>
      </c>
      <c r="F197" s="248" t="s">
        <v>1390</v>
      </c>
      <c r="G197" s="246"/>
      <c r="H197" s="249">
        <v>2.2000000000000002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157</v>
      </c>
      <c r="AU197" s="255" t="s">
        <v>81</v>
      </c>
      <c r="AV197" s="12" t="s">
        <v>81</v>
      </c>
      <c r="AW197" s="12" t="s">
        <v>34</v>
      </c>
      <c r="AX197" s="12" t="s">
        <v>71</v>
      </c>
      <c r="AY197" s="255" t="s">
        <v>148</v>
      </c>
    </row>
    <row r="198" s="13" customFormat="1">
      <c r="B198" s="256"/>
      <c r="C198" s="257"/>
      <c r="D198" s="236" t="s">
        <v>157</v>
      </c>
      <c r="E198" s="258" t="s">
        <v>21</v>
      </c>
      <c r="F198" s="259" t="s">
        <v>173</v>
      </c>
      <c r="G198" s="257"/>
      <c r="H198" s="260">
        <v>5.5099999999999998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AT198" s="266" t="s">
        <v>157</v>
      </c>
      <c r="AU198" s="266" t="s">
        <v>81</v>
      </c>
      <c r="AV198" s="13" t="s">
        <v>155</v>
      </c>
      <c r="AW198" s="13" t="s">
        <v>34</v>
      </c>
      <c r="AX198" s="13" t="s">
        <v>79</v>
      </c>
      <c r="AY198" s="266" t="s">
        <v>148</v>
      </c>
    </row>
    <row r="199" s="1" customFormat="1" ht="25.5" customHeight="1">
      <c r="B199" s="46"/>
      <c r="C199" s="222" t="s">
        <v>327</v>
      </c>
      <c r="D199" s="222" t="s">
        <v>151</v>
      </c>
      <c r="E199" s="223" t="s">
        <v>1391</v>
      </c>
      <c r="F199" s="224" t="s">
        <v>1392</v>
      </c>
      <c r="G199" s="225" t="s">
        <v>225</v>
      </c>
      <c r="H199" s="226">
        <v>0.40999999999999998</v>
      </c>
      <c r="I199" s="227"/>
      <c r="J199" s="228">
        <f>ROUND(I199*H199,2)</f>
        <v>0</v>
      </c>
      <c r="K199" s="224" t="s">
        <v>154</v>
      </c>
      <c r="L199" s="72"/>
      <c r="M199" s="229" t="s">
        <v>21</v>
      </c>
      <c r="N199" s="230" t="s">
        <v>42</v>
      </c>
      <c r="O199" s="47"/>
      <c r="P199" s="231">
        <f>O199*H199</f>
        <v>0</v>
      </c>
      <c r="Q199" s="231">
        <v>0</v>
      </c>
      <c r="R199" s="231">
        <f>Q199*H199</f>
        <v>0</v>
      </c>
      <c r="S199" s="231">
        <v>2.2000000000000002</v>
      </c>
      <c r="T199" s="232">
        <f>S199*H199</f>
        <v>0.90200000000000002</v>
      </c>
      <c r="AR199" s="24" t="s">
        <v>155</v>
      </c>
      <c r="AT199" s="24" t="s">
        <v>151</v>
      </c>
      <c r="AU199" s="24" t="s">
        <v>81</v>
      </c>
      <c r="AY199" s="24" t="s">
        <v>148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24" t="s">
        <v>79</v>
      </c>
      <c r="BK199" s="233">
        <f>ROUND(I199*H199,2)</f>
        <v>0</v>
      </c>
      <c r="BL199" s="24" t="s">
        <v>155</v>
      </c>
      <c r="BM199" s="24" t="s">
        <v>1393</v>
      </c>
    </row>
    <row r="200" s="11" customFormat="1">
      <c r="B200" s="234"/>
      <c r="C200" s="235"/>
      <c r="D200" s="236" t="s">
        <v>157</v>
      </c>
      <c r="E200" s="237" t="s">
        <v>21</v>
      </c>
      <c r="F200" s="238" t="s">
        <v>186</v>
      </c>
      <c r="G200" s="235"/>
      <c r="H200" s="237" t="s">
        <v>21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157</v>
      </c>
      <c r="AU200" s="244" t="s">
        <v>81</v>
      </c>
      <c r="AV200" s="11" t="s">
        <v>79</v>
      </c>
      <c r="AW200" s="11" t="s">
        <v>34</v>
      </c>
      <c r="AX200" s="11" t="s">
        <v>71</v>
      </c>
      <c r="AY200" s="244" t="s">
        <v>148</v>
      </c>
    </row>
    <row r="201" s="12" customFormat="1">
      <c r="B201" s="245"/>
      <c r="C201" s="246"/>
      <c r="D201" s="236" t="s">
        <v>157</v>
      </c>
      <c r="E201" s="247" t="s">
        <v>21</v>
      </c>
      <c r="F201" s="248" t="s">
        <v>1394</v>
      </c>
      <c r="G201" s="246"/>
      <c r="H201" s="249">
        <v>0.17599999999999999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AT201" s="255" t="s">
        <v>157</v>
      </c>
      <c r="AU201" s="255" t="s">
        <v>81</v>
      </c>
      <c r="AV201" s="12" t="s">
        <v>81</v>
      </c>
      <c r="AW201" s="12" t="s">
        <v>34</v>
      </c>
      <c r="AX201" s="12" t="s">
        <v>71</v>
      </c>
      <c r="AY201" s="255" t="s">
        <v>148</v>
      </c>
    </row>
    <row r="202" s="12" customFormat="1">
      <c r="B202" s="245"/>
      <c r="C202" s="246"/>
      <c r="D202" s="236" t="s">
        <v>157</v>
      </c>
      <c r="E202" s="247" t="s">
        <v>21</v>
      </c>
      <c r="F202" s="248" t="s">
        <v>1395</v>
      </c>
      <c r="G202" s="246"/>
      <c r="H202" s="249">
        <v>0.23400000000000001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AT202" s="255" t="s">
        <v>157</v>
      </c>
      <c r="AU202" s="255" t="s">
        <v>81</v>
      </c>
      <c r="AV202" s="12" t="s">
        <v>81</v>
      </c>
      <c r="AW202" s="12" t="s">
        <v>34</v>
      </c>
      <c r="AX202" s="12" t="s">
        <v>71</v>
      </c>
      <c r="AY202" s="255" t="s">
        <v>148</v>
      </c>
    </row>
    <row r="203" s="13" customFormat="1">
      <c r="B203" s="256"/>
      <c r="C203" s="257"/>
      <c r="D203" s="236" t="s">
        <v>157</v>
      </c>
      <c r="E203" s="258" t="s">
        <v>21</v>
      </c>
      <c r="F203" s="259" t="s">
        <v>173</v>
      </c>
      <c r="G203" s="257"/>
      <c r="H203" s="260">
        <v>0.40999999999999998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AT203" s="266" t="s">
        <v>157</v>
      </c>
      <c r="AU203" s="266" t="s">
        <v>81</v>
      </c>
      <c r="AV203" s="13" t="s">
        <v>155</v>
      </c>
      <c r="AW203" s="13" t="s">
        <v>34</v>
      </c>
      <c r="AX203" s="13" t="s">
        <v>79</v>
      </c>
      <c r="AY203" s="266" t="s">
        <v>148</v>
      </c>
    </row>
    <row r="204" s="1" customFormat="1" ht="25.5" customHeight="1">
      <c r="B204" s="46"/>
      <c r="C204" s="222" t="s">
        <v>331</v>
      </c>
      <c r="D204" s="222" t="s">
        <v>151</v>
      </c>
      <c r="E204" s="223" t="s">
        <v>1396</v>
      </c>
      <c r="F204" s="224" t="s">
        <v>1397</v>
      </c>
      <c r="G204" s="225" t="s">
        <v>98</v>
      </c>
      <c r="H204" s="226">
        <v>2.9239999999999999</v>
      </c>
      <c r="I204" s="227"/>
      <c r="J204" s="228">
        <f>ROUND(I204*H204,2)</f>
        <v>0</v>
      </c>
      <c r="K204" s="224" t="s">
        <v>154</v>
      </c>
      <c r="L204" s="72"/>
      <c r="M204" s="229" t="s">
        <v>21</v>
      </c>
      <c r="N204" s="230" t="s">
        <v>42</v>
      </c>
      <c r="O204" s="47"/>
      <c r="P204" s="231">
        <f>O204*H204</f>
        <v>0</v>
      </c>
      <c r="Q204" s="231">
        <v>0</v>
      </c>
      <c r="R204" s="231">
        <f>Q204*H204</f>
        <v>0</v>
      </c>
      <c r="S204" s="231">
        <v>0.035000000000000003</v>
      </c>
      <c r="T204" s="232">
        <f>S204*H204</f>
        <v>0.10234000000000001</v>
      </c>
      <c r="AR204" s="24" t="s">
        <v>155</v>
      </c>
      <c r="AT204" s="24" t="s">
        <v>151</v>
      </c>
      <c r="AU204" s="24" t="s">
        <v>81</v>
      </c>
      <c r="AY204" s="24" t="s">
        <v>148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24" t="s">
        <v>79</v>
      </c>
      <c r="BK204" s="233">
        <f>ROUND(I204*H204,2)</f>
        <v>0</v>
      </c>
      <c r="BL204" s="24" t="s">
        <v>155</v>
      </c>
      <c r="BM204" s="24" t="s">
        <v>1398</v>
      </c>
    </row>
    <row r="205" s="11" customFormat="1">
      <c r="B205" s="234"/>
      <c r="C205" s="235"/>
      <c r="D205" s="236" t="s">
        <v>157</v>
      </c>
      <c r="E205" s="237" t="s">
        <v>21</v>
      </c>
      <c r="F205" s="238" t="s">
        <v>186</v>
      </c>
      <c r="G205" s="235"/>
      <c r="H205" s="237" t="s">
        <v>21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AT205" s="244" t="s">
        <v>157</v>
      </c>
      <c r="AU205" s="244" t="s">
        <v>81</v>
      </c>
      <c r="AV205" s="11" t="s">
        <v>79</v>
      </c>
      <c r="AW205" s="11" t="s">
        <v>34</v>
      </c>
      <c r="AX205" s="11" t="s">
        <v>71</v>
      </c>
      <c r="AY205" s="244" t="s">
        <v>148</v>
      </c>
    </row>
    <row r="206" s="12" customFormat="1">
      <c r="B206" s="245"/>
      <c r="C206" s="246"/>
      <c r="D206" s="236" t="s">
        <v>157</v>
      </c>
      <c r="E206" s="247" t="s">
        <v>21</v>
      </c>
      <c r="F206" s="248" t="s">
        <v>1399</v>
      </c>
      <c r="G206" s="246"/>
      <c r="H206" s="249">
        <v>2.9239999999999999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157</v>
      </c>
      <c r="AU206" s="255" t="s">
        <v>81</v>
      </c>
      <c r="AV206" s="12" t="s">
        <v>81</v>
      </c>
      <c r="AW206" s="12" t="s">
        <v>34</v>
      </c>
      <c r="AX206" s="12" t="s">
        <v>79</v>
      </c>
      <c r="AY206" s="255" t="s">
        <v>148</v>
      </c>
    </row>
    <row r="207" s="1" customFormat="1" ht="25.5" customHeight="1">
      <c r="B207" s="46"/>
      <c r="C207" s="222" t="s">
        <v>338</v>
      </c>
      <c r="D207" s="222" t="s">
        <v>151</v>
      </c>
      <c r="E207" s="223" t="s">
        <v>1400</v>
      </c>
      <c r="F207" s="224" t="s">
        <v>1401</v>
      </c>
      <c r="G207" s="225" t="s">
        <v>218</v>
      </c>
      <c r="H207" s="226">
        <v>48</v>
      </c>
      <c r="I207" s="227"/>
      <c r="J207" s="228">
        <f>ROUND(I207*H207,2)</f>
        <v>0</v>
      </c>
      <c r="K207" s="224" t="s">
        <v>154</v>
      </c>
      <c r="L207" s="72"/>
      <c r="M207" s="229" t="s">
        <v>21</v>
      </c>
      <c r="N207" s="230" t="s">
        <v>42</v>
      </c>
      <c r="O207" s="47"/>
      <c r="P207" s="231">
        <f>O207*H207</f>
        <v>0</v>
      </c>
      <c r="Q207" s="231">
        <v>0</v>
      </c>
      <c r="R207" s="231">
        <f>Q207*H207</f>
        <v>0</v>
      </c>
      <c r="S207" s="231">
        <v>0.053999999999999999</v>
      </c>
      <c r="T207" s="232">
        <f>S207*H207</f>
        <v>2.5920000000000001</v>
      </c>
      <c r="AR207" s="24" t="s">
        <v>155</v>
      </c>
      <c r="AT207" s="24" t="s">
        <v>151</v>
      </c>
      <c r="AU207" s="24" t="s">
        <v>81</v>
      </c>
      <c r="AY207" s="24" t="s">
        <v>148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24" t="s">
        <v>79</v>
      </c>
      <c r="BK207" s="233">
        <f>ROUND(I207*H207,2)</f>
        <v>0</v>
      </c>
      <c r="BL207" s="24" t="s">
        <v>155</v>
      </c>
      <c r="BM207" s="24" t="s">
        <v>1402</v>
      </c>
    </row>
    <row r="208" s="11" customFormat="1">
      <c r="B208" s="234"/>
      <c r="C208" s="235"/>
      <c r="D208" s="236" t="s">
        <v>157</v>
      </c>
      <c r="E208" s="237" t="s">
        <v>21</v>
      </c>
      <c r="F208" s="238" t="s">
        <v>186</v>
      </c>
      <c r="G208" s="235"/>
      <c r="H208" s="237" t="s">
        <v>21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157</v>
      </c>
      <c r="AU208" s="244" t="s">
        <v>81</v>
      </c>
      <c r="AV208" s="11" t="s">
        <v>79</v>
      </c>
      <c r="AW208" s="11" t="s">
        <v>34</v>
      </c>
      <c r="AX208" s="11" t="s">
        <v>71</v>
      </c>
      <c r="AY208" s="244" t="s">
        <v>148</v>
      </c>
    </row>
    <row r="209" s="12" customFormat="1">
      <c r="B209" s="245"/>
      <c r="C209" s="246"/>
      <c r="D209" s="236" t="s">
        <v>157</v>
      </c>
      <c r="E209" s="247" t="s">
        <v>21</v>
      </c>
      <c r="F209" s="248" t="s">
        <v>1403</v>
      </c>
      <c r="G209" s="246"/>
      <c r="H209" s="249">
        <v>42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AT209" s="255" t="s">
        <v>157</v>
      </c>
      <c r="AU209" s="255" t="s">
        <v>81</v>
      </c>
      <c r="AV209" s="12" t="s">
        <v>81</v>
      </c>
      <c r="AW209" s="12" t="s">
        <v>34</v>
      </c>
      <c r="AX209" s="12" t="s">
        <v>71</v>
      </c>
      <c r="AY209" s="255" t="s">
        <v>148</v>
      </c>
    </row>
    <row r="210" s="12" customFormat="1">
      <c r="B210" s="245"/>
      <c r="C210" s="246"/>
      <c r="D210" s="236" t="s">
        <v>157</v>
      </c>
      <c r="E210" s="247" t="s">
        <v>21</v>
      </c>
      <c r="F210" s="248" t="s">
        <v>1274</v>
      </c>
      <c r="G210" s="246"/>
      <c r="H210" s="249">
        <v>6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AT210" s="255" t="s">
        <v>157</v>
      </c>
      <c r="AU210" s="255" t="s">
        <v>81</v>
      </c>
      <c r="AV210" s="12" t="s">
        <v>81</v>
      </c>
      <c r="AW210" s="12" t="s">
        <v>34</v>
      </c>
      <c r="AX210" s="12" t="s">
        <v>71</v>
      </c>
      <c r="AY210" s="255" t="s">
        <v>148</v>
      </c>
    </row>
    <row r="211" s="13" customFormat="1">
      <c r="B211" s="256"/>
      <c r="C211" s="257"/>
      <c r="D211" s="236" t="s">
        <v>157</v>
      </c>
      <c r="E211" s="258" t="s">
        <v>21</v>
      </c>
      <c r="F211" s="259" t="s">
        <v>173</v>
      </c>
      <c r="G211" s="257"/>
      <c r="H211" s="260">
        <v>48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AT211" s="266" t="s">
        <v>157</v>
      </c>
      <c r="AU211" s="266" t="s">
        <v>81</v>
      </c>
      <c r="AV211" s="13" t="s">
        <v>155</v>
      </c>
      <c r="AW211" s="13" t="s">
        <v>34</v>
      </c>
      <c r="AX211" s="13" t="s">
        <v>79</v>
      </c>
      <c r="AY211" s="266" t="s">
        <v>148</v>
      </c>
    </row>
    <row r="212" s="1" customFormat="1" ht="25.5" customHeight="1">
      <c r="B212" s="46"/>
      <c r="C212" s="222" t="s">
        <v>341</v>
      </c>
      <c r="D212" s="222" t="s">
        <v>151</v>
      </c>
      <c r="E212" s="223" t="s">
        <v>1404</v>
      </c>
      <c r="F212" s="224" t="s">
        <v>1405</v>
      </c>
      <c r="G212" s="225" t="s">
        <v>218</v>
      </c>
      <c r="H212" s="226">
        <v>141</v>
      </c>
      <c r="I212" s="227"/>
      <c r="J212" s="228">
        <f>ROUND(I212*H212,2)</f>
        <v>0</v>
      </c>
      <c r="K212" s="224" t="s">
        <v>154</v>
      </c>
      <c r="L212" s="72"/>
      <c r="M212" s="229" t="s">
        <v>21</v>
      </c>
      <c r="N212" s="230" t="s">
        <v>42</v>
      </c>
      <c r="O212" s="47"/>
      <c r="P212" s="231">
        <f>O212*H212</f>
        <v>0</v>
      </c>
      <c r="Q212" s="231">
        <v>0</v>
      </c>
      <c r="R212" s="231">
        <f>Q212*H212</f>
        <v>0</v>
      </c>
      <c r="S212" s="231">
        <v>0.085999999999999993</v>
      </c>
      <c r="T212" s="232">
        <f>S212*H212</f>
        <v>12.125999999999999</v>
      </c>
      <c r="AR212" s="24" t="s">
        <v>155</v>
      </c>
      <c r="AT212" s="24" t="s">
        <v>151</v>
      </c>
      <c r="AU212" s="24" t="s">
        <v>81</v>
      </c>
      <c r="AY212" s="24" t="s">
        <v>148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24" t="s">
        <v>79</v>
      </c>
      <c r="BK212" s="233">
        <f>ROUND(I212*H212,2)</f>
        <v>0</v>
      </c>
      <c r="BL212" s="24" t="s">
        <v>155</v>
      </c>
      <c r="BM212" s="24" t="s">
        <v>1406</v>
      </c>
    </row>
    <row r="213" s="11" customFormat="1">
      <c r="B213" s="234"/>
      <c r="C213" s="235"/>
      <c r="D213" s="236" t="s">
        <v>157</v>
      </c>
      <c r="E213" s="237" t="s">
        <v>21</v>
      </c>
      <c r="F213" s="238" t="s">
        <v>388</v>
      </c>
      <c r="G213" s="235"/>
      <c r="H213" s="237" t="s">
        <v>21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157</v>
      </c>
      <c r="AU213" s="244" t="s">
        <v>81</v>
      </c>
      <c r="AV213" s="11" t="s">
        <v>79</v>
      </c>
      <c r="AW213" s="11" t="s">
        <v>34</v>
      </c>
      <c r="AX213" s="11" t="s">
        <v>71</v>
      </c>
      <c r="AY213" s="244" t="s">
        <v>148</v>
      </c>
    </row>
    <row r="214" s="12" customFormat="1">
      <c r="B214" s="245"/>
      <c r="C214" s="246"/>
      <c r="D214" s="236" t="s">
        <v>157</v>
      </c>
      <c r="E214" s="247" t="s">
        <v>21</v>
      </c>
      <c r="F214" s="248" t="s">
        <v>1407</v>
      </c>
      <c r="G214" s="246"/>
      <c r="H214" s="249">
        <v>141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157</v>
      </c>
      <c r="AU214" s="255" t="s">
        <v>81</v>
      </c>
      <c r="AV214" s="12" t="s">
        <v>81</v>
      </c>
      <c r="AW214" s="12" t="s">
        <v>34</v>
      </c>
      <c r="AX214" s="12" t="s">
        <v>79</v>
      </c>
      <c r="AY214" s="255" t="s">
        <v>148</v>
      </c>
    </row>
    <row r="215" s="1" customFormat="1" ht="25.5" customHeight="1">
      <c r="B215" s="46"/>
      <c r="C215" s="222" t="s">
        <v>324</v>
      </c>
      <c r="D215" s="222" t="s">
        <v>151</v>
      </c>
      <c r="E215" s="223" t="s">
        <v>1408</v>
      </c>
      <c r="F215" s="224" t="s">
        <v>1409</v>
      </c>
      <c r="G215" s="225" t="s">
        <v>218</v>
      </c>
      <c r="H215" s="226">
        <v>10</v>
      </c>
      <c r="I215" s="227"/>
      <c r="J215" s="228">
        <f>ROUND(I215*H215,2)</f>
        <v>0</v>
      </c>
      <c r="K215" s="224" t="s">
        <v>154</v>
      </c>
      <c r="L215" s="72"/>
      <c r="M215" s="229" t="s">
        <v>21</v>
      </c>
      <c r="N215" s="230" t="s">
        <v>42</v>
      </c>
      <c r="O215" s="47"/>
      <c r="P215" s="231">
        <f>O215*H215</f>
        <v>0</v>
      </c>
      <c r="Q215" s="231">
        <v>0</v>
      </c>
      <c r="R215" s="231">
        <f>Q215*H215</f>
        <v>0</v>
      </c>
      <c r="S215" s="231">
        <v>0.109</v>
      </c>
      <c r="T215" s="232">
        <f>S215*H215</f>
        <v>1.0900000000000001</v>
      </c>
      <c r="AR215" s="24" t="s">
        <v>155</v>
      </c>
      <c r="AT215" s="24" t="s">
        <v>151</v>
      </c>
      <c r="AU215" s="24" t="s">
        <v>81</v>
      </c>
      <c r="AY215" s="24" t="s">
        <v>148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24" t="s">
        <v>79</v>
      </c>
      <c r="BK215" s="233">
        <f>ROUND(I215*H215,2)</f>
        <v>0</v>
      </c>
      <c r="BL215" s="24" t="s">
        <v>155</v>
      </c>
      <c r="BM215" s="24" t="s">
        <v>1410</v>
      </c>
    </row>
    <row r="216" s="11" customFormat="1">
      <c r="B216" s="234"/>
      <c r="C216" s="235"/>
      <c r="D216" s="236" t="s">
        <v>157</v>
      </c>
      <c r="E216" s="237" t="s">
        <v>21</v>
      </c>
      <c r="F216" s="238" t="s">
        <v>186</v>
      </c>
      <c r="G216" s="235"/>
      <c r="H216" s="237" t="s">
        <v>21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157</v>
      </c>
      <c r="AU216" s="244" t="s">
        <v>81</v>
      </c>
      <c r="AV216" s="11" t="s">
        <v>79</v>
      </c>
      <c r="AW216" s="11" t="s">
        <v>34</v>
      </c>
      <c r="AX216" s="11" t="s">
        <v>71</v>
      </c>
      <c r="AY216" s="244" t="s">
        <v>148</v>
      </c>
    </row>
    <row r="217" s="12" customFormat="1">
      <c r="B217" s="245"/>
      <c r="C217" s="246"/>
      <c r="D217" s="236" t="s">
        <v>157</v>
      </c>
      <c r="E217" s="247" t="s">
        <v>21</v>
      </c>
      <c r="F217" s="248" t="s">
        <v>1291</v>
      </c>
      <c r="G217" s="246"/>
      <c r="H217" s="249">
        <v>6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AT217" s="255" t="s">
        <v>157</v>
      </c>
      <c r="AU217" s="255" t="s">
        <v>81</v>
      </c>
      <c r="AV217" s="12" t="s">
        <v>81</v>
      </c>
      <c r="AW217" s="12" t="s">
        <v>34</v>
      </c>
      <c r="AX217" s="12" t="s">
        <v>71</v>
      </c>
      <c r="AY217" s="255" t="s">
        <v>148</v>
      </c>
    </row>
    <row r="218" s="12" customFormat="1">
      <c r="B218" s="245"/>
      <c r="C218" s="246"/>
      <c r="D218" s="236" t="s">
        <v>157</v>
      </c>
      <c r="E218" s="247" t="s">
        <v>21</v>
      </c>
      <c r="F218" s="248" t="s">
        <v>1411</v>
      </c>
      <c r="G218" s="246"/>
      <c r="H218" s="249">
        <v>4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157</v>
      </c>
      <c r="AU218" s="255" t="s">
        <v>81</v>
      </c>
      <c r="AV218" s="12" t="s">
        <v>81</v>
      </c>
      <c r="AW218" s="12" t="s">
        <v>34</v>
      </c>
      <c r="AX218" s="12" t="s">
        <v>71</v>
      </c>
      <c r="AY218" s="255" t="s">
        <v>148</v>
      </c>
    </row>
    <row r="219" s="13" customFormat="1">
      <c r="B219" s="256"/>
      <c r="C219" s="257"/>
      <c r="D219" s="236" t="s">
        <v>157</v>
      </c>
      <c r="E219" s="258" t="s">
        <v>21</v>
      </c>
      <c r="F219" s="259" t="s">
        <v>173</v>
      </c>
      <c r="G219" s="257"/>
      <c r="H219" s="260">
        <v>10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AT219" s="266" t="s">
        <v>157</v>
      </c>
      <c r="AU219" s="266" t="s">
        <v>81</v>
      </c>
      <c r="AV219" s="13" t="s">
        <v>155</v>
      </c>
      <c r="AW219" s="13" t="s">
        <v>34</v>
      </c>
      <c r="AX219" s="13" t="s">
        <v>79</v>
      </c>
      <c r="AY219" s="266" t="s">
        <v>148</v>
      </c>
    </row>
    <row r="220" s="1" customFormat="1" ht="51" customHeight="1">
      <c r="B220" s="46"/>
      <c r="C220" s="222" t="s">
        <v>352</v>
      </c>
      <c r="D220" s="222" t="s">
        <v>151</v>
      </c>
      <c r="E220" s="223" t="s">
        <v>1412</v>
      </c>
      <c r="F220" s="224" t="s">
        <v>1413</v>
      </c>
      <c r="G220" s="225" t="s">
        <v>98</v>
      </c>
      <c r="H220" s="226">
        <v>46.088999999999999</v>
      </c>
      <c r="I220" s="227"/>
      <c r="J220" s="228">
        <f>ROUND(I220*H220,2)</f>
        <v>0</v>
      </c>
      <c r="K220" s="224" t="s">
        <v>154</v>
      </c>
      <c r="L220" s="72"/>
      <c r="M220" s="229" t="s">
        <v>21</v>
      </c>
      <c r="N220" s="230" t="s">
        <v>42</v>
      </c>
      <c r="O220" s="47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AR220" s="24" t="s">
        <v>155</v>
      </c>
      <c r="AT220" s="24" t="s">
        <v>151</v>
      </c>
      <c r="AU220" s="24" t="s">
        <v>81</v>
      </c>
      <c r="AY220" s="24" t="s">
        <v>148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24" t="s">
        <v>79</v>
      </c>
      <c r="BK220" s="233">
        <f>ROUND(I220*H220,2)</f>
        <v>0</v>
      </c>
      <c r="BL220" s="24" t="s">
        <v>155</v>
      </c>
      <c r="BM220" s="24" t="s">
        <v>1414</v>
      </c>
    </row>
    <row r="221" s="11" customFormat="1">
      <c r="B221" s="234"/>
      <c r="C221" s="235"/>
      <c r="D221" s="236" t="s">
        <v>157</v>
      </c>
      <c r="E221" s="237" t="s">
        <v>21</v>
      </c>
      <c r="F221" s="238" t="s">
        <v>1415</v>
      </c>
      <c r="G221" s="235"/>
      <c r="H221" s="237" t="s">
        <v>21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157</v>
      </c>
      <c r="AU221" s="244" t="s">
        <v>81</v>
      </c>
      <c r="AV221" s="11" t="s">
        <v>79</v>
      </c>
      <c r="AW221" s="11" t="s">
        <v>34</v>
      </c>
      <c r="AX221" s="11" t="s">
        <v>71</v>
      </c>
      <c r="AY221" s="244" t="s">
        <v>148</v>
      </c>
    </row>
    <row r="222" s="12" customFormat="1">
      <c r="B222" s="245"/>
      <c r="C222" s="246"/>
      <c r="D222" s="236" t="s">
        <v>157</v>
      </c>
      <c r="E222" s="247" t="s">
        <v>21</v>
      </c>
      <c r="F222" s="248" t="s">
        <v>1416</v>
      </c>
      <c r="G222" s="246"/>
      <c r="H222" s="249">
        <v>46.088999999999999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157</v>
      </c>
      <c r="AU222" s="255" t="s">
        <v>81</v>
      </c>
      <c r="AV222" s="12" t="s">
        <v>81</v>
      </c>
      <c r="AW222" s="12" t="s">
        <v>34</v>
      </c>
      <c r="AX222" s="12" t="s">
        <v>79</v>
      </c>
      <c r="AY222" s="255" t="s">
        <v>148</v>
      </c>
    </row>
    <row r="223" s="10" customFormat="1" ht="29.88" customHeight="1">
      <c r="B223" s="206"/>
      <c r="C223" s="207"/>
      <c r="D223" s="208" t="s">
        <v>70</v>
      </c>
      <c r="E223" s="220" t="s">
        <v>260</v>
      </c>
      <c r="F223" s="220" t="s">
        <v>261</v>
      </c>
      <c r="G223" s="207"/>
      <c r="H223" s="207"/>
      <c r="I223" s="210"/>
      <c r="J223" s="221">
        <f>BK223</f>
        <v>0</v>
      </c>
      <c r="K223" s="207"/>
      <c r="L223" s="212"/>
      <c r="M223" s="213"/>
      <c r="N223" s="214"/>
      <c r="O223" s="214"/>
      <c r="P223" s="215">
        <f>SUM(P224:P248)</f>
        <v>0</v>
      </c>
      <c r="Q223" s="214"/>
      <c r="R223" s="215">
        <f>SUM(R224:R248)</f>
        <v>0</v>
      </c>
      <c r="S223" s="214"/>
      <c r="T223" s="216">
        <f>SUM(T224:T248)</f>
        <v>0</v>
      </c>
      <c r="AR223" s="217" t="s">
        <v>79</v>
      </c>
      <c r="AT223" s="218" t="s">
        <v>70</v>
      </c>
      <c r="AU223" s="218" t="s">
        <v>79</v>
      </c>
      <c r="AY223" s="217" t="s">
        <v>148</v>
      </c>
      <c r="BK223" s="219">
        <f>SUM(BK224:BK248)</f>
        <v>0</v>
      </c>
    </row>
    <row r="224" s="1" customFormat="1" ht="25.5" customHeight="1">
      <c r="B224" s="46"/>
      <c r="C224" s="222" t="s">
        <v>358</v>
      </c>
      <c r="D224" s="222" t="s">
        <v>151</v>
      </c>
      <c r="E224" s="223" t="s">
        <v>820</v>
      </c>
      <c r="F224" s="224" t="s">
        <v>821</v>
      </c>
      <c r="G224" s="225" t="s">
        <v>265</v>
      </c>
      <c r="H224" s="226">
        <v>24.984000000000002</v>
      </c>
      <c r="I224" s="227"/>
      <c r="J224" s="228">
        <f>ROUND(I224*H224,2)</f>
        <v>0</v>
      </c>
      <c r="K224" s="224" t="s">
        <v>154</v>
      </c>
      <c r="L224" s="72"/>
      <c r="M224" s="229" t="s">
        <v>21</v>
      </c>
      <c r="N224" s="230" t="s">
        <v>42</v>
      </c>
      <c r="O224" s="47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AR224" s="24" t="s">
        <v>155</v>
      </c>
      <c r="AT224" s="24" t="s">
        <v>151</v>
      </c>
      <c r="AU224" s="24" t="s">
        <v>81</v>
      </c>
      <c r="AY224" s="24" t="s">
        <v>148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24" t="s">
        <v>79</v>
      </c>
      <c r="BK224" s="233">
        <f>ROUND(I224*H224,2)</f>
        <v>0</v>
      </c>
      <c r="BL224" s="24" t="s">
        <v>155</v>
      </c>
      <c r="BM224" s="24" t="s">
        <v>1417</v>
      </c>
    </row>
    <row r="225" s="12" customFormat="1">
      <c r="B225" s="245"/>
      <c r="C225" s="246"/>
      <c r="D225" s="236" t="s">
        <v>157</v>
      </c>
      <c r="E225" s="247" t="s">
        <v>21</v>
      </c>
      <c r="F225" s="248" t="s">
        <v>1418</v>
      </c>
      <c r="G225" s="246"/>
      <c r="H225" s="249">
        <v>8.6460000000000008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157</v>
      </c>
      <c r="AU225" s="255" t="s">
        <v>81</v>
      </c>
      <c r="AV225" s="12" t="s">
        <v>81</v>
      </c>
      <c r="AW225" s="12" t="s">
        <v>34</v>
      </c>
      <c r="AX225" s="12" t="s">
        <v>71</v>
      </c>
      <c r="AY225" s="255" t="s">
        <v>148</v>
      </c>
    </row>
    <row r="226" s="12" customFormat="1">
      <c r="B226" s="245"/>
      <c r="C226" s="246"/>
      <c r="D226" s="236" t="s">
        <v>157</v>
      </c>
      <c r="E226" s="247" t="s">
        <v>21</v>
      </c>
      <c r="F226" s="248" t="s">
        <v>1419</v>
      </c>
      <c r="G226" s="246"/>
      <c r="H226" s="249">
        <v>2.5750000000000002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157</v>
      </c>
      <c r="AU226" s="255" t="s">
        <v>81</v>
      </c>
      <c r="AV226" s="12" t="s">
        <v>81</v>
      </c>
      <c r="AW226" s="12" t="s">
        <v>34</v>
      </c>
      <c r="AX226" s="12" t="s">
        <v>71</v>
      </c>
      <c r="AY226" s="255" t="s">
        <v>148</v>
      </c>
    </row>
    <row r="227" s="12" customFormat="1">
      <c r="B227" s="245"/>
      <c r="C227" s="246"/>
      <c r="D227" s="236" t="s">
        <v>157</v>
      </c>
      <c r="E227" s="247" t="s">
        <v>21</v>
      </c>
      <c r="F227" s="248" t="s">
        <v>1420</v>
      </c>
      <c r="G227" s="246"/>
      <c r="H227" s="249">
        <v>13.763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AT227" s="255" t="s">
        <v>157</v>
      </c>
      <c r="AU227" s="255" t="s">
        <v>81</v>
      </c>
      <c r="AV227" s="12" t="s">
        <v>81</v>
      </c>
      <c r="AW227" s="12" t="s">
        <v>34</v>
      </c>
      <c r="AX227" s="12" t="s">
        <v>71</v>
      </c>
      <c r="AY227" s="255" t="s">
        <v>148</v>
      </c>
    </row>
    <row r="228" s="13" customFormat="1">
      <c r="B228" s="256"/>
      <c r="C228" s="257"/>
      <c r="D228" s="236" t="s">
        <v>157</v>
      </c>
      <c r="E228" s="258" t="s">
        <v>21</v>
      </c>
      <c r="F228" s="259" t="s">
        <v>173</v>
      </c>
      <c r="G228" s="257"/>
      <c r="H228" s="260">
        <v>24.984000000000002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AT228" s="266" t="s">
        <v>157</v>
      </c>
      <c r="AU228" s="266" t="s">
        <v>81</v>
      </c>
      <c r="AV228" s="13" t="s">
        <v>155</v>
      </c>
      <c r="AW228" s="13" t="s">
        <v>34</v>
      </c>
      <c r="AX228" s="13" t="s">
        <v>79</v>
      </c>
      <c r="AY228" s="266" t="s">
        <v>148</v>
      </c>
    </row>
    <row r="229" s="1" customFormat="1" ht="25.5" customHeight="1">
      <c r="B229" s="46"/>
      <c r="C229" s="222" t="s">
        <v>365</v>
      </c>
      <c r="D229" s="222" t="s">
        <v>151</v>
      </c>
      <c r="E229" s="223" t="s">
        <v>269</v>
      </c>
      <c r="F229" s="224" t="s">
        <v>270</v>
      </c>
      <c r="G229" s="225" t="s">
        <v>265</v>
      </c>
      <c r="H229" s="226">
        <v>24.984000000000002</v>
      </c>
      <c r="I229" s="227"/>
      <c r="J229" s="228">
        <f>ROUND(I229*H229,2)</f>
        <v>0</v>
      </c>
      <c r="K229" s="224" t="s">
        <v>154</v>
      </c>
      <c r="L229" s="72"/>
      <c r="M229" s="229" t="s">
        <v>21</v>
      </c>
      <c r="N229" s="230" t="s">
        <v>42</v>
      </c>
      <c r="O229" s="47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AR229" s="24" t="s">
        <v>155</v>
      </c>
      <c r="AT229" s="24" t="s">
        <v>151</v>
      </c>
      <c r="AU229" s="24" t="s">
        <v>81</v>
      </c>
      <c r="AY229" s="24" t="s">
        <v>148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24" t="s">
        <v>79</v>
      </c>
      <c r="BK229" s="233">
        <f>ROUND(I229*H229,2)</f>
        <v>0</v>
      </c>
      <c r="BL229" s="24" t="s">
        <v>155</v>
      </c>
      <c r="BM229" s="24" t="s">
        <v>1421</v>
      </c>
    </row>
    <row r="230" s="1" customFormat="1">
      <c r="B230" s="46"/>
      <c r="C230" s="74"/>
      <c r="D230" s="236" t="s">
        <v>177</v>
      </c>
      <c r="E230" s="74"/>
      <c r="F230" s="267" t="s">
        <v>272</v>
      </c>
      <c r="G230" s="74"/>
      <c r="H230" s="74"/>
      <c r="I230" s="192"/>
      <c r="J230" s="74"/>
      <c r="K230" s="74"/>
      <c r="L230" s="72"/>
      <c r="M230" s="268"/>
      <c r="N230" s="47"/>
      <c r="O230" s="47"/>
      <c r="P230" s="47"/>
      <c r="Q230" s="47"/>
      <c r="R230" s="47"/>
      <c r="S230" s="47"/>
      <c r="T230" s="95"/>
      <c r="AT230" s="24" t="s">
        <v>177</v>
      </c>
      <c r="AU230" s="24" t="s">
        <v>81</v>
      </c>
    </row>
    <row r="231" s="1" customFormat="1" ht="25.5" customHeight="1">
      <c r="B231" s="46"/>
      <c r="C231" s="222" t="s">
        <v>369</v>
      </c>
      <c r="D231" s="222" t="s">
        <v>151</v>
      </c>
      <c r="E231" s="223" t="s">
        <v>274</v>
      </c>
      <c r="F231" s="224" t="s">
        <v>275</v>
      </c>
      <c r="G231" s="225" t="s">
        <v>265</v>
      </c>
      <c r="H231" s="226">
        <v>349.77600000000001</v>
      </c>
      <c r="I231" s="227"/>
      <c r="J231" s="228">
        <f>ROUND(I231*H231,2)</f>
        <v>0</v>
      </c>
      <c r="K231" s="224" t="s">
        <v>154</v>
      </c>
      <c r="L231" s="72"/>
      <c r="M231" s="229" t="s">
        <v>21</v>
      </c>
      <c r="N231" s="230" t="s">
        <v>42</v>
      </c>
      <c r="O231" s="47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AR231" s="24" t="s">
        <v>155</v>
      </c>
      <c r="AT231" s="24" t="s">
        <v>151</v>
      </c>
      <c r="AU231" s="24" t="s">
        <v>81</v>
      </c>
      <c r="AY231" s="24" t="s">
        <v>148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24" t="s">
        <v>79</v>
      </c>
      <c r="BK231" s="233">
        <f>ROUND(I231*H231,2)</f>
        <v>0</v>
      </c>
      <c r="BL231" s="24" t="s">
        <v>155</v>
      </c>
      <c r="BM231" s="24" t="s">
        <v>1422</v>
      </c>
    </row>
    <row r="232" s="12" customFormat="1">
      <c r="B232" s="245"/>
      <c r="C232" s="246"/>
      <c r="D232" s="236" t="s">
        <v>157</v>
      </c>
      <c r="E232" s="246"/>
      <c r="F232" s="248" t="s">
        <v>1423</v>
      </c>
      <c r="G232" s="246"/>
      <c r="H232" s="249">
        <v>349.77600000000001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157</v>
      </c>
      <c r="AU232" s="255" t="s">
        <v>81</v>
      </c>
      <c r="AV232" s="12" t="s">
        <v>81</v>
      </c>
      <c r="AW232" s="12" t="s">
        <v>6</v>
      </c>
      <c r="AX232" s="12" t="s">
        <v>79</v>
      </c>
      <c r="AY232" s="255" t="s">
        <v>148</v>
      </c>
    </row>
    <row r="233" s="1" customFormat="1" ht="25.5" customHeight="1">
      <c r="B233" s="46"/>
      <c r="C233" s="222" t="s">
        <v>371</v>
      </c>
      <c r="D233" s="222" t="s">
        <v>151</v>
      </c>
      <c r="E233" s="223" t="s">
        <v>279</v>
      </c>
      <c r="F233" s="224" t="s">
        <v>280</v>
      </c>
      <c r="G233" s="225" t="s">
        <v>265</v>
      </c>
      <c r="H233" s="226">
        <v>8.6460000000000008</v>
      </c>
      <c r="I233" s="227"/>
      <c r="J233" s="228">
        <f>ROUND(I233*H233,2)</f>
        <v>0</v>
      </c>
      <c r="K233" s="224" t="s">
        <v>154</v>
      </c>
      <c r="L233" s="72"/>
      <c r="M233" s="229" t="s">
        <v>21</v>
      </c>
      <c r="N233" s="230" t="s">
        <v>42</v>
      </c>
      <c r="O233" s="47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AR233" s="24" t="s">
        <v>155</v>
      </c>
      <c r="AT233" s="24" t="s">
        <v>151</v>
      </c>
      <c r="AU233" s="24" t="s">
        <v>81</v>
      </c>
      <c r="AY233" s="24" t="s">
        <v>148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24" t="s">
        <v>79</v>
      </c>
      <c r="BK233" s="233">
        <f>ROUND(I233*H233,2)</f>
        <v>0</v>
      </c>
      <c r="BL233" s="24" t="s">
        <v>155</v>
      </c>
      <c r="BM233" s="24" t="s">
        <v>1424</v>
      </c>
    </row>
    <row r="234" s="1" customFormat="1">
      <c r="B234" s="46"/>
      <c r="C234" s="74"/>
      <c r="D234" s="236" t="s">
        <v>177</v>
      </c>
      <c r="E234" s="74"/>
      <c r="F234" s="267" t="s">
        <v>827</v>
      </c>
      <c r="G234" s="74"/>
      <c r="H234" s="74"/>
      <c r="I234" s="192"/>
      <c r="J234" s="74"/>
      <c r="K234" s="74"/>
      <c r="L234" s="72"/>
      <c r="M234" s="268"/>
      <c r="N234" s="47"/>
      <c r="O234" s="47"/>
      <c r="P234" s="47"/>
      <c r="Q234" s="47"/>
      <c r="R234" s="47"/>
      <c r="S234" s="47"/>
      <c r="T234" s="95"/>
      <c r="AT234" s="24" t="s">
        <v>177</v>
      </c>
      <c r="AU234" s="24" t="s">
        <v>81</v>
      </c>
    </row>
    <row r="235" s="11" customFormat="1">
      <c r="B235" s="234"/>
      <c r="C235" s="235"/>
      <c r="D235" s="236" t="s">
        <v>157</v>
      </c>
      <c r="E235" s="237" t="s">
        <v>21</v>
      </c>
      <c r="F235" s="238" t="s">
        <v>1425</v>
      </c>
      <c r="G235" s="235"/>
      <c r="H235" s="237" t="s">
        <v>21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AT235" s="244" t="s">
        <v>157</v>
      </c>
      <c r="AU235" s="244" t="s">
        <v>81</v>
      </c>
      <c r="AV235" s="11" t="s">
        <v>79</v>
      </c>
      <c r="AW235" s="11" t="s">
        <v>34</v>
      </c>
      <c r="AX235" s="11" t="s">
        <v>71</v>
      </c>
      <c r="AY235" s="244" t="s">
        <v>148</v>
      </c>
    </row>
    <row r="236" s="12" customFormat="1">
      <c r="B236" s="245"/>
      <c r="C236" s="246"/>
      <c r="D236" s="236" t="s">
        <v>157</v>
      </c>
      <c r="E236" s="247" t="s">
        <v>21</v>
      </c>
      <c r="F236" s="248" t="s">
        <v>1426</v>
      </c>
      <c r="G236" s="246"/>
      <c r="H236" s="249">
        <v>22.873000000000001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AT236" s="255" t="s">
        <v>157</v>
      </c>
      <c r="AU236" s="255" t="s">
        <v>81</v>
      </c>
      <c r="AV236" s="12" t="s">
        <v>81</v>
      </c>
      <c r="AW236" s="12" t="s">
        <v>34</v>
      </c>
      <c r="AX236" s="12" t="s">
        <v>71</v>
      </c>
      <c r="AY236" s="255" t="s">
        <v>148</v>
      </c>
    </row>
    <row r="237" s="12" customFormat="1">
      <c r="B237" s="245"/>
      <c r="C237" s="246"/>
      <c r="D237" s="236" t="s">
        <v>157</v>
      </c>
      <c r="E237" s="247" t="s">
        <v>21</v>
      </c>
      <c r="F237" s="248" t="s">
        <v>1427</v>
      </c>
      <c r="G237" s="246"/>
      <c r="H237" s="249">
        <v>-15.808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AT237" s="255" t="s">
        <v>157</v>
      </c>
      <c r="AU237" s="255" t="s">
        <v>81</v>
      </c>
      <c r="AV237" s="12" t="s">
        <v>81</v>
      </c>
      <c r="AW237" s="12" t="s">
        <v>34</v>
      </c>
      <c r="AX237" s="12" t="s">
        <v>71</v>
      </c>
      <c r="AY237" s="255" t="s">
        <v>148</v>
      </c>
    </row>
    <row r="238" s="12" customFormat="1">
      <c r="B238" s="245"/>
      <c r="C238" s="246"/>
      <c r="D238" s="236" t="s">
        <v>157</v>
      </c>
      <c r="E238" s="247" t="s">
        <v>21</v>
      </c>
      <c r="F238" s="248" t="s">
        <v>1428</v>
      </c>
      <c r="G238" s="246"/>
      <c r="H238" s="249">
        <v>1.581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AT238" s="255" t="s">
        <v>157</v>
      </c>
      <c r="AU238" s="255" t="s">
        <v>81</v>
      </c>
      <c r="AV238" s="12" t="s">
        <v>81</v>
      </c>
      <c r="AW238" s="12" t="s">
        <v>34</v>
      </c>
      <c r="AX238" s="12" t="s">
        <v>71</v>
      </c>
      <c r="AY238" s="255" t="s">
        <v>148</v>
      </c>
    </row>
    <row r="239" s="13" customFormat="1">
      <c r="B239" s="256"/>
      <c r="C239" s="257"/>
      <c r="D239" s="236" t="s">
        <v>157</v>
      </c>
      <c r="E239" s="258" t="s">
        <v>21</v>
      </c>
      <c r="F239" s="259" t="s">
        <v>173</v>
      </c>
      <c r="G239" s="257"/>
      <c r="H239" s="260">
        <v>8.6460000000000008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AT239" s="266" t="s">
        <v>157</v>
      </c>
      <c r="AU239" s="266" t="s">
        <v>81</v>
      </c>
      <c r="AV239" s="13" t="s">
        <v>155</v>
      </c>
      <c r="AW239" s="13" t="s">
        <v>34</v>
      </c>
      <c r="AX239" s="13" t="s">
        <v>79</v>
      </c>
      <c r="AY239" s="266" t="s">
        <v>148</v>
      </c>
    </row>
    <row r="240" s="1" customFormat="1" ht="38.25" customHeight="1">
      <c r="B240" s="46"/>
      <c r="C240" s="222" t="s">
        <v>376</v>
      </c>
      <c r="D240" s="222" t="s">
        <v>151</v>
      </c>
      <c r="E240" s="223" t="s">
        <v>283</v>
      </c>
      <c r="F240" s="224" t="s">
        <v>284</v>
      </c>
      <c r="G240" s="225" t="s">
        <v>265</v>
      </c>
      <c r="H240" s="226">
        <v>2.5750000000000002</v>
      </c>
      <c r="I240" s="227"/>
      <c r="J240" s="228">
        <f>ROUND(I240*H240,2)</f>
        <v>0</v>
      </c>
      <c r="K240" s="224" t="s">
        <v>154</v>
      </c>
      <c r="L240" s="72"/>
      <c r="M240" s="229" t="s">
        <v>21</v>
      </c>
      <c r="N240" s="230" t="s">
        <v>42</v>
      </c>
      <c r="O240" s="47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AR240" s="24" t="s">
        <v>155</v>
      </c>
      <c r="AT240" s="24" t="s">
        <v>151</v>
      </c>
      <c r="AU240" s="24" t="s">
        <v>81</v>
      </c>
      <c r="AY240" s="24" t="s">
        <v>148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24" t="s">
        <v>79</v>
      </c>
      <c r="BK240" s="233">
        <f>ROUND(I240*H240,2)</f>
        <v>0</v>
      </c>
      <c r="BL240" s="24" t="s">
        <v>155</v>
      </c>
      <c r="BM240" s="24" t="s">
        <v>1429</v>
      </c>
    </row>
    <row r="241" s="1" customFormat="1">
      <c r="B241" s="46"/>
      <c r="C241" s="74"/>
      <c r="D241" s="236" t="s">
        <v>177</v>
      </c>
      <c r="E241" s="74"/>
      <c r="F241" s="267" t="s">
        <v>286</v>
      </c>
      <c r="G241" s="74"/>
      <c r="H241" s="74"/>
      <c r="I241" s="192"/>
      <c r="J241" s="74"/>
      <c r="K241" s="74"/>
      <c r="L241" s="72"/>
      <c r="M241" s="268"/>
      <c r="N241" s="47"/>
      <c r="O241" s="47"/>
      <c r="P241" s="47"/>
      <c r="Q241" s="47"/>
      <c r="R241" s="47"/>
      <c r="S241" s="47"/>
      <c r="T241" s="95"/>
      <c r="AT241" s="24" t="s">
        <v>177</v>
      </c>
      <c r="AU241" s="24" t="s">
        <v>81</v>
      </c>
    </row>
    <row r="242" s="11" customFormat="1">
      <c r="B242" s="234"/>
      <c r="C242" s="235"/>
      <c r="D242" s="236" t="s">
        <v>157</v>
      </c>
      <c r="E242" s="237" t="s">
        <v>21</v>
      </c>
      <c r="F242" s="238" t="s">
        <v>1430</v>
      </c>
      <c r="G242" s="235"/>
      <c r="H242" s="237" t="s">
        <v>21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157</v>
      </c>
      <c r="AU242" s="244" t="s">
        <v>81</v>
      </c>
      <c r="AV242" s="11" t="s">
        <v>79</v>
      </c>
      <c r="AW242" s="11" t="s">
        <v>34</v>
      </c>
      <c r="AX242" s="11" t="s">
        <v>71</v>
      </c>
      <c r="AY242" s="244" t="s">
        <v>148</v>
      </c>
    </row>
    <row r="243" s="12" customFormat="1">
      <c r="B243" s="245"/>
      <c r="C243" s="246"/>
      <c r="D243" s="236" t="s">
        <v>157</v>
      </c>
      <c r="E243" s="247" t="s">
        <v>21</v>
      </c>
      <c r="F243" s="248" t="s">
        <v>1431</v>
      </c>
      <c r="G243" s="246"/>
      <c r="H243" s="249">
        <v>16.338000000000001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157</v>
      </c>
      <c r="AU243" s="255" t="s">
        <v>81</v>
      </c>
      <c r="AV243" s="12" t="s">
        <v>81</v>
      </c>
      <c r="AW243" s="12" t="s">
        <v>34</v>
      </c>
      <c r="AX243" s="12" t="s">
        <v>71</v>
      </c>
      <c r="AY243" s="255" t="s">
        <v>148</v>
      </c>
    </row>
    <row r="244" s="12" customFormat="1">
      <c r="B244" s="245"/>
      <c r="C244" s="246"/>
      <c r="D244" s="236" t="s">
        <v>157</v>
      </c>
      <c r="E244" s="247" t="s">
        <v>21</v>
      </c>
      <c r="F244" s="248" t="s">
        <v>1432</v>
      </c>
      <c r="G244" s="246"/>
      <c r="H244" s="249">
        <v>-13.763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AT244" s="255" t="s">
        <v>157</v>
      </c>
      <c r="AU244" s="255" t="s">
        <v>81</v>
      </c>
      <c r="AV244" s="12" t="s">
        <v>81</v>
      </c>
      <c r="AW244" s="12" t="s">
        <v>34</v>
      </c>
      <c r="AX244" s="12" t="s">
        <v>71</v>
      </c>
      <c r="AY244" s="255" t="s">
        <v>148</v>
      </c>
    </row>
    <row r="245" s="13" customFormat="1">
      <c r="B245" s="256"/>
      <c r="C245" s="257"/>
      <c r="D245" s="236" t="s">
        <v>157</v>
      </c>
      <c r="E245" s="258" t="s">
        <v>21</v>
      </c>
      <c r="F245" s="259" t="s">
        <v>173</v>
      </c>
      <c r="G245" s="257"/>
      <c r="H245" s="260">
        <v>2.5750000000000002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AT245" s="266" t="s">
        <v>157</v>
      </c>
      <c r="AU245" s="266" t="s">
        <v>81</v>
      </c>
      <c r="AV245" s="13" t="s">
        <v>155</v>
      </c>
      <c r="AW245" s="13" t="s">
        <v>34</v>
      </c>
      <c r="AX245" s="13" t="s">
        <v>79</v>
      </c>
      <c r="AY245" s="266" t="s">
        <v>148</v>
      </c>
    </row>
    <row r="246" s="1" customFormat="1" ht="25.5" customHeight="1">
      <c r="B246" s="46"/>
      <c r="C246" s="222" t="s">
        <v>380</v>
      </c>
      <c r="D246" s="222" t="s">
        <v>151</v>
      </c>
      <c r="E246" s="223" t="s">
        <v>1108</v>
      </c>
      <c r="F246" s="224" t="s">
        <v>1109</v>
      </c>
      <c r="G246" s="225" t="s">
        <v>265</v>
      </c>
      <c r="H246" s="226">
        <v>13.763</v>
      </c>
      <c r="I246" s="227"/>
      <c r="J246" s="228">
        <f>ROUND(I246*H246,2)</f>
        <v>0</v>
      </c>
      <c r="K246" s="224" t="s">
        <v>154</v>
      </c>
      <c r="L246" s="72"/>
      <c r="M246" s="229" t="s">
        <v>21</v>
      </c>
      <c r="N246" s="230" t="s">
        <v>42</v>
      </c>
      <c r="O246" s="47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AR246" s="24" t="s">
        <v>155</v>
      </c>
      <c r="AT246" s="24" t="s">
        <v>151</v>
      </c>
      <c r="AU246" s="24" t="s">
        <v>81</v>
      </c>
      <c r="AY246" s="24" t="s">
        <v>148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24" t="s">
        <v>79</v>
      </c>
      <c r="BK246" s="233">
        <f>ROUND(I246*H246,2)</f>
        <v>0</v>
      </c>
      <c r="BL246" s="24" t="s">
        <v>155</v>
      </c>
      <c r="BM246" s="24" t="s">
        <v>1433</v>
      </c>
    </row>
    <row r="247" s="11" customFormat="1">
      <c r="B247" s="234"/>
      <c r="C247" s="235"/>
      <c r="D247" s="236" t="s">
        <v>157</v>
      </c>
      <c r="E247" s="237" t="s">
        <v>21</v>
      </c>
      <c r="F247" s="238" t="s">
        <v>1434</v>
      </c>
      <c r="G247" s="235"/>
      <c r="H247" s="237" t="s">
        <v>21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AT247" s="244" t="s">
        <v>157</v>
      </c>
      <c r="AU247" s="244" t="s">
        <v>81</v>
      </c>
      <c r="AV247" s="11" t="s">
        <v>79</v>
      </c>
      <c r="AW247" s="11" t="s">
        <v>34</v>
      </c>
      <c r="AX247" s="11" t="s">
        <v>71</v>
      </c>
      <c r="AY247" s="244" t="s">
        <v>148</v>
      </c>
    </row>
    <row r="248" s="12" customFormat="1">
      <c r="B248" s="245"/>
      <c r="C248" s="246"/>
      <c r="D248" s="236" t="s">
        <v>157</v>
      </c>
      <c r="E248" s="247" t="s">
        <v>21</v>
      </c>
      <c r="F248" s="248" t="s">
        <v>1420</v>
      </c>
      <c r="G248" s="246"/>
      <c r="H248" s="249">
        <v>13.763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AT248" s="255" t="s">
        <v>157</v>
      </c>
      <c r="AU248" s="255" t="s">
        <v>81</v>
      </c>
      <c r="AV248" s="12" t="s">
        <v>81</v>
      </c>
      <c r="AW248" s="12" t="s">
        <v>34</v>
      </c>
      <c r="AX248" s="12" t="s">
        <v>79</v>
      </c>
      <c r="AY248" s="255" t="s">
        <v>148</v>
      </c>
    </row>
    <row r="249" s="10" customFormat="1" ht="29.88" customHeight="1">
      <c r="B249" s="206"/>
      <c r="C249" s="207"/>
      <c r="D249" s="208" t="s">
        <v>70</v>
      </c>
      <c r="E249" s="220" t="s">
        <v>287</v>
      </c>
      <c r="F249" s="220" t="s">
        <v>288</v>
      </c>
      <c r="G249" s="207"/>
      <c r="H249" s="207"/>
      <c r="I249" s="210"/>
      <c r="J249" s="221">
        <f>BK249</f>
        <v>0</v>
      </c>
      <c r="K249" s="207"/>
      <c r="L249" s="212"/>
      <c r="M249" s="213"/>
      <c r="N249" s="214"/>
      <c r="O249" s="214"/>
      <c r="P249" s="215">
        <f>SUM(P250:P251)</f>
        <v>0</v>
      </c>
      <c r="Q249" s="214"/>
      <c r="R249" s="215">
        <f>SUM(R250:R251)</f>
        <v>0</v>
      </c>
      <c r="S249" s="214"/>
      <c r="T249" s="216">
        <f>SUM(T250:T251)</f>
        <v>0</v>
      </c>
      <c r="AR249" s="217" t="s">
        <v>79</v>
      </c>
      <c r="AT249" s="218" t="s">
        <v>70</v>
      </c>
      <c r="AU249" s="218" t="s">
        <v>79</v>
      </c>
      <c r="AY249" s="217" t="s">
        <v>148</v>
      </c>
      <c r="BK249" s="219">
        <f>SUM(BK250:BK251)</f>
        <v>0</v>
      </c>
    </row>
    <row r="250" s="1" customFormat="1" ht="38.25" customHeight="1">
      <c r="B250" s="46"/>
      <c r="C250" s="222" t="s">
        <v>384</v>
      </c>
      <c r="D250" s="222" t="s">
        <v>151</v>
      </c>
      <c r="E250" s="223" t="s">
        <v>832</v>
      </c>
      <c r="F250" s="224" t="s">
        <v>833</v>
      </c>
      <c r="G250" s="225" t="s">
        <v>265</v>
      </c>
      <c r="H250" s="226">
        <v>10.814</v>
      </c>
      <c r="I250" s="227"/>
      <c r="J250" s="228">
        <f>ROUND(I250*H250,2)</f>
        <v>0</v>
      </c>
      <c r="K250" s="224" t="s">
        <v>154</v>
      </c>
      <c r="L250" s="72"/>
      <c r="M250" s="229" t="s">
        <v>21</v>
      </c>
      <c r="N250" s="230" t="s">
        <v>42</v>
      </c>
      <c r="O250" s="47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AR250" s="24" t="s">
        <v>155</v>
      </c>
      <c r="AT250" s="24" t="s">
        <v>151</v>
      </c>
      <c r="AU250" s="24" t="s">
        <v>81</v>
      </c>
      <c r="AY250" s="24" t="s">
        <v>148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24" t="s">
        <v>79</v>
      </c>
      <c r="BK250" s="233">
        <f>ROUND(I250*H250,2)</f>
        <v>0</v>
      </c>
      <c r="BL250" s="24" t="s">
        <v>155</v>
      </c>
      <c r="BM250" s="24" t="s">
        <v>1435</v>
      </c>
    </row>
    <row r="251" s="1" customFormat="1">
      <c r="B251" s="46"/>
      <c r="C251" s="74"/>
      <c r="D251" s="236" t="s">
        <v>177</v>
      </c>
      <c r="E251" s="74"/>
      <c r="F251" s="267" t="s">
        <v>835</v>
      </c>
      <c r="G251" s="74"/>
      <c r="H251" s="74"/>
      <c r="I251" s="192"/>
      <c r="J251" s="74"/>
      <c r="K251" s="74"/>
      <c r="L251" s="72"/>
      <c r="M251" s="268"/>
      <c r="N251" s="47"/>
      <c r="O251" s="47"/>
      <c r="P251" s="47"/>
      <c r="Q251" s="47"/>
      <c r="R251" s="47"/>
      <c r="S251" s="47"/>
      <c r="T251" s="95"/>
      <c r="AT251" s="24" t="s">
        <v>177</v>
      </c>
      <c r="AU251" s="24" t="s">
        <v>81</v>
      </c>
    </row>
    <row r="252" s="10" customFormat="1" ht="37.44" customHeight="1">
      <c r="B252" s="206"/>
      <c r="C252" s="207"/>
      <c r="D252" s="208" t="s">
        <v>70</v>
      </c>
      <c r="E252" s="209" t="s">
        <v>294</v>
      </c>
      <c r="F252" s="209" t="s">
        <v>295</v>
      </c>
      <c r="G252" s="207"/>
      <c r="H252" s="207"/>
      <c r="I252" s="210"/>
      <c r="J252" s="211">
        <f>BK252</f>
        <v>0</v>
      </c>
      <c r="K252" s="207"/>
      <c r="L252" s="212"/>
      <c r="M252" s="213"/>
      <c r="N252" s="214"/>
      <c r="O252" s="214"/>
      <c r="P252" s="215">
        <f>P253+P293+P308+P310+P327+P331+P350+P379</f>
        <v>0</v>
      </c>
      <c r="Q252" s="214"/>
      <c r="R252" s="215">
        <f>R253+R293+R308+R310+R327+R331+R350+R379</f>
        <v>11.168586600000001</v>
      </c>
      <c r="S252" s="214"/>
      <c r="T252" s="216">
        <f>T253+T293+T308+T310+T327+T331+T350+T379</f>
        <v>14.81657508</v>
      </c>
      <c r="AR252" s="217" t="s">
        <v>81</v>
      </c>
      <c r="AT252" s="218" t="s">
        <v>70</v>
      </c>
      <c r="AU252" s="218" t="s">
        <v>71</v>
      </c>
      <c r="AY252" s="217" t="s">
        <v>148</v>
      </c>
      <c r="BK252" s="219">
        <f>BK253+BK293+BK308+BK310+BK327+BK331+BK350+BK379</f>
        <v>0</v>
      </c>
    </row>
    <row r="253" s="10" customFormat="1" ht="19.92" customHeight="1">
      <c r="B253" s="206"/>
      <c r="C253" s="207"/>
      <c r="D253" s="208" t="s">
        <v>70</v>
      </c>
      <c r="E253" s="220" t="s">
        <v>1436</v>
      </c>
      <c r="F253" s="220" t="s">
        <v>1437</v>
      </c>
      <c r="G253" s="207"/>
      <c r="H253" s="207"/>
      <c r="I253" s="210"/>
      <c r="J253" s="221">
        <f>BK253</f>
        <v>0</v>
      </c>
      <c r="K253" s="207"/>
      <c r="L253" s="212"/>
      <c r="M253" s="213"/>
      <c r="N253" s="214"/>
      <c r="O253" s="214"/>
      <c r="P253" s="215">
        <f>SUM(P254:P292)</f>
        <v>0</v>
      </c>
      <c r="Q253" s="214"/>
      <c r="R253" s="215">
        <f>SUM(R254:R292)</f>
        <v>2.3612123</v>
      </c>
      <c r="S253" s="214"/>
      <c r="T253" s="216">
        <f>SUM(T254:T292)</f>
        <v>0.28986800000000001</v>
      </c>
      <c r="AR253" s="217" t="s">
        <v>81</v>
      </c>
      <c r="AT253" s="218" t="s">
        <v>70</v>
      </c>
      <c r="AU253" s="218" t="s">
        <v>79</v>
      </c>
      <c r="AY253" s="217" t="s">
        <v>148</v>
      </c>
      <c r="BK253" s="219">
        <f>SUM(BK254:BK292)</f>
        <v>0</v>
      </c>
    </row>
    <row r="254" s="1" customFormat="1" ht="16.5" customHeight="1">
      <c r="B254" s="46"/>
      <c r="C254" s="222" t="s">
        <v>390</v>
      </c>
      <c r="D254" s="222" t="s">
        <v>151</v>
      </c>
      <c r="E254" s="223" t="s">
        <v>1438</v>
      </c>
      <c r="F254" s="224" t="s">
        <v>1439</v>
      </c>
      <c r="G254" s="225" t="s">
        <v>98</v>
      </c>
      <c r="H254" s="226">
        <v>72.466999999999999</v>
      </c>
      <c r="I254" s="227"/>
      <c r="J254" s="228">
        <f>ROUND(I254*H254,2)</f>
        <v>0</v>
      </c>
      <c r="K254" s="224" t="s">
        <v>154</v>
      </c>
      <c r="L254" s="72"/>
      <c r="M254" s="229" t="s">
        <v>21</v>
      </c>
      <c r="N254" s="230" t="s">
        <v>42</v>
      </c>
      <c r="O254" s="47"/>
      <c r="P254" s="231">
        <f>O254*H254</f>
        <v>0</v>
      </c>
      <c r="Q254" s="231">
        <v>0</v>
      </c>
      <c r="R254" s="231">
        <f>Q254*H254</f>
        <v>0</v>
      </c>
      <c r="S254" s="231">
        <v>0.0040000000000000001</v>
      </c>
      <c r="T254" s="232">
        <f>S254*H254</f>
        <v>0.28986800000000001</v>
      </c>
      <c r="AR254" s="24" t="s">
        <v>256</v>
      </c>
      <c r="AT254" s="24" t="s">
        <v>151</v>
      </c>
      <c r="AU254" s="24" t="s">
        <v>81</v>
      </c>
      <c r="AY254" s="24" t="s">
        <v>148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24" t="s">
        <v>79</v>
      </c>
      <c r="BK254" s="233">
        <f>ROUND(I254*H254,2)</f>
        <v>0</v>
      </c>
      <c r="BL254" s="24" t="s">
        <v>256</v>
      </c>
      <c r="BM254" s="24" t="s">
        <v>1440</v>
      </c>
    </row>
    <row r="255" s="12" customFormat="1">
      <c r="B255" s="245"/>
      <c r="C255" s="246"/>
      <c r="D255" s="236" t="s">
        <v>157</v>
      </c>
      <c r="E255" s="247" t="s">
        <v>21</v>
      </c>
      <c r="F255" s="248" t="s">
        <v>1254</v>
      </c>
      <c r="G255" s="246"/>
      <c r="H255" s="249">
        <v>67.343000000000004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AT255" s="255" t="s">
        <v>157</v>
      </c>
      <c r="AU255" s="255" t="s">
        <v>81</v>
      </c>
      <c r="AV255" s="12" t="s">
        <v>81</v>
      </c>
      <c r="AW255" s="12" t="s">
        <v>34</v>
      </c>
      <c r="AX255" s="12" t="s">
        <v>71</v>
      </c>
      <c r="AY255" s="255" t="s">
        <v>148</v>
      </c>
    </row>
    <row r="256" s="12" customFormat="1">
      <c r="B256" s="245"/>
      <c r="C256" s="246"/>
      <c r="D256" s="236" t="s">
        <v>157</v>
      </c>
      <c r="E256" s="247" t="s">
        <v>21</v>
      </c>
      <c r="F256" s="248" t="s">
        <v>1257</v>
      </c>
      <c r="G256" s="246"/>
      <c r="H256" s="249">
        <v>2.2000000000000002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AT256" s="255" t="s">
        <v>157</v>
      </c>
      <c r="AU256" s="255" t="s">
        <v>81</v>
      </c>
      <c r="AV256" s="12" t="s">
        <v>81</v>
      </c>
      <c r="AW256" s="12" t="s">
        <v>34</v>
      </c>
      <c r="AX256" s="12" t="s">
        <v>71</v>
      </c>
      <c r="AY256" s="255" t="s">
        <v>148</v>
      </c>
    </row>
    <row r="257" s="12" customFormat="1">
      <c r="B257" s="245"/>
      <c r="C257" s="246"/>
      <c r="D257" s="236" t="s">
        <v>157</v>
      </c>
      <c r="E257" s="247" t="s">
        <v>21</v>
      </c>
      <c r="F257" s="248" t="s">
        <v>1259</v>
      </c>
      <c r="G257" s="246"/>
      <c r="H257" s="249">
        <v>2.9239999999999999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AT257" s="255" t="s">
        <v>157</v>
      </c>
      <c r="AU257" s="255" t="s">
        <v>81</v>
      </c>
      <c r="AV257" s="12" t="s">
        <v>81</v>
      </c>
      <c r="AW257" s="12" t="s">
        <v>34</v>
      </c>
      <c r="AX257" s="12" t="s">
        <v>71</v>
      </c>
      <c r="AY257" s="255" t="s">
        <v>148</v>
      </c>
    </row>
    <row r="258" s="13" customFormat="1">
      <c r="B258" s="256"/>
      <c r="C258" s="257"/>
      <c r="D258" s="236" t="s">
        <v>157</v>
      </c>
      <c r="E258" s="258" t="s">
        <v>21</v>
      </c>
      <c r="F258" s="259" t="s">
        <v>173</v>
      </c>
      <c r="G258" s="257"/>
      <c r="H258" s="260">
        <v>72.466999999999999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AT258" s="266" t="s">
        <v>157</v>
      </c>
      <c r="AU258" s="266" t="s">
        <v>81</v>
      </c>
      <c r="AV258" s="13" t="s">
        <v>155</v>
      </c>
      <c r="AW258" s="13" t="s">
        <v>34</v>
      </c>
      <c r="AX258" s="13" t="s">
        <v>79</v>
      </c>
      <c r="AY258" s="266" t="s">
        <v>148</v>
      </c>
    </row>
    <row r="259" s="1" customFormat="1" ht="16.5" customHeight="1">
      <c r="B259" s="46"/>
      <c r="C259" s="222" t="s">
        <v>394</v>
      </c>
      <c r="D259" s="222" t="s">
        <v>151</v>
      </c>
      <c r="E259" s="223" t="s">
        <v>1441</v>
      </c>
      <c r="F259" s="224" t="s">
        <v>1442</v>
      </c>
      <c r="G259" s="225" t="s">
        <v>162</v>
      </c>
      <c r="H259" s="226">
        <v>117.36</v>
      </c>
      <c r="I259" s="227"/>
      <c r="J259" s="228">
        <f>ROUND(I259*H259,2)</f>
        <v>0</v>
      </c>
      <c r="K259" s="224" t="s">
        <v>21</v>
      </c>
      <c r="L259" s="72"/>
      <c r="M259" s="229" t="s">
        <v>21</v>
      </c>
      <c r="N259" s="230" t="s">
        <v>42</v>
      </c>
      <c r="O259" s="47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AR259" s="24" t="s">
        <v>256</v>
      </c>
      <c r="AT259" s="24" t="s">
        <v>151</v>
      </c>
      <c r="AU259" s="24" t="s">
        <v>81</v>
      </c>
      <c r="AY259" s="24" t="s">
        <v>148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24" t="s">
        <v>79</v>
      </c>
      <c r="BK259" s="233">
        <f>ROUND(I259*H259,2)</f>
        <v>0</v>
      </c>
      <c r="BL259" s="24" t="s">
        <v>256</v>
      </c>
      <c r="BM259" s="24" t="s">
        <v>1443</v>
      </c>
    </row>
    <row r="260" s="11" customFormat="1">
      <c r="B260" s="234"/>
      <c r="C260" s="235"/>
      <c r="D260" s="236" t="s">
        <v>157</v>
      </c>
      <c r="E260" s="237" t="s">
        <v>21</v>
      </c>
      <c r="F260" s="238" t="s">
        <v>1444</v>
      </c>
      <c r="G260" s="235"/>
      <c r="H260" s="237" t="s">
        <v>21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157</v>
      </c>
      <c r="AU260" s="244" t="s">
        <v>81</v>
      </c>
      <c r="AV260" s="11" t="s">
        <v>79</v>
      </c>
      <c r="AW260" s="11" t="s">
        <v>34</v>
      </c>
      <c r="AX260" s="11" t="s">
        <v>71</v>
      </c>
      <c r="AY260" s="244" t="s">
        <v>148</v>
      </c>
    </row>
    <row r="261" s="11" customFormat="1">
      <c r="B261" s="234"/>
      <c r="C261" s="235"/>
      <c r="D261" s="236" t="s">
        <v>157</v>
      </c>
      <c r="E261" s="237" t="s">
        <v>21</v>
      </c>
      <c r="F261" s="238" t="s">
        <v>1445</v>
      </c>
      <c r="G261" s="235"/>
      <c r="H261" s="237" t="s">
        <v>21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AT261" s="244" t="s">
        <v>157</v>
      </c>
      <c r="AU261" s="244" t="s">
        <v>81</v>
      </c>
      <c r="AV261" s="11" t="s">
        <v>79</v>
      </c>
      <c r="AW261" s="11" t="s">
        <v>34</v>
      </c>
      <c r="AX261" s="11" t="s">
        <v>71</v>
      </c>
      <c r="AY261" s="244" t="s">
        <v>148</v>
      </c>
    </row>
    <row r="262" s="12" customFormat="1">
      <c r="B262" s="245"/>
      <c r="C262" s="246"/>
      <c r="D262" s="236" t="s">
        <v>157</v>
      </c>
      <c r="E262" s="247" t="s">
        <v>21</v>
      </c>
      <c r="F262" s="248" t="s">
        <v>1446</v>
      </c>
      <c r="G262" s="246"/>
      <c r="H262" s="249">
        <v>103.54000000000001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AT262" s="255" t="s">
        <v>157</v>
      </c>
      <c r="AU262" s="255" t="s">
        <v>81</v>
      </c>
      <c r="AV262" s="12" t="s">
        <v>81</v>
      </c>
      <c r="AW262" s="12" t="s">
        <v>34</v>
      </c>
      <c r="AX262" s="12" t="s">
        <v>71</v>
      </c>
      <c r="AY262" s="255" t="s">
        <v>148</v>
      </c>
    </row>
    <row r="263" s="12" customFormat="1">
      <c r="B263" s="245"/>
      <c r="C263" s="246"/>
      <c r="D263" s="236" t="s">
        <v>157</v>
      </c>
      <c r="E263" s="247" t="s">
        <v>21</v>
      </c>
      <c r="F263" s="248" t="s">
        <v>1447</v>
      </c>
      <c r="G263" s="246"/>
      <c r="H263" s="249">
        <v>6.6200000000000001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AT263" s="255" t="s">
        <v>157</v>
      </c>
      <c r="AU263" s="255" t="s">
        <v>81</v>
      </c>
      <c r="AV263" s="12" t="s">
        <v>81</v>
      </c>
      <c r="AW263" s="12" t="s">
        <v>34</v>
      </c>
      <c r="AX263" s="12" t="s">
        <v>71</v>
      </c>
      <c r="AY263" s="255" t="s">
        <v>148</v>
      </c>
    </row>
    <row r="264" s="12" customFormat="1">
      <c r="B264" s="245"/>
      <c r="C264" s="246"/>
      <c r="D264" s="236" t="s">
        <v>157</v>
      </c>
      <c r="E264" s="247" t="s">
        <v>21</v>
      </c>
      <c r="F264" s="248" t="s">
        <v>1448</v>
      </c>
      <c r="G264" s="246"/>
      <c r="H264" s="249">
        <v>7.2000000000000002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AT264" s="255" t="s">
        <v>157</v>
      </c>
      <c r="AU264" s="255" t="s">
        <v>81</v>
      </c>
      <c r="AV264" s="12" t="s">
        <v>81</v>
      </c>
      <c r="AW264" s="12" t="s">
        <v>34</v>
      </c>
      <c r="AX264" s="12" t="s">
        <v>71</v>
      </c>
      <c r="AY264" s="255" t="s">
        <v>148</v>
      </c>
    </row>
    <row r="265" s="13" customFormat="1">
      <c r="B265" s="256"/>
      <c r="C265" s="257"/>
      <c r="D265" s="236" t="s">
        <v>157</v>
      </c>
      <c r="E265" s="258" t="s">
        <v>21</v>
      </c>
      <c r="F265" s="259" t="s">
        <v>173</v>
      </c>
      <c r="G265" s="257"/>
      <c r="H265" s="260">
        <v>117.36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AT265" s="266" t="s">
        <v>157</v>
      </c>
      <c r="AU265" s="266" t="s">
        <v>81</v>
      </c>
      <c r="AV265" s="13" t="s">
        <v>155</v>
      </c>
      <c r="AW265" s="13" t="s">
        <v>34</v>
      </c>
      <c r="AX265" s="13" t="s">
        <v>79</v>
      </c>
      <c r="AY265" s="266" t="s">
        <v>148</v>
      </c>
    </row>
    <row r="266" s="1" customFormat="1" ht="25.5" customHeight="1">
      <c r="B266" s="46"/>
      <c r="C266" s="222" t="s">
        <v>400</v>
      </c>
      <c r="D266" s="222" t="s">
        <v>151</v>
      </c>
      <c r="E266" s="223" t="s">
        <v>1449</v>
      </c>
      <c r="F266" s="224" t="s">
        <v>1450</v>
      </c>
      <c r="G266" s="225" t="s">
        <v>98</v>
      </c>
      <c r="H266" s="226">
        <v>71.867000000000004</v>
      </c>
      <c r="I266" s="227"/>
      <c r="J266" s="228">
        <f>ROUND(I266*H266,2)</f>
        <v>0</v>
      </c>
      <c r="K266" s="224" t="s">
        <v>154</v>
      </c>
      <c r="L266" s="72"/>
      <c r="M266" s="229" t="s">
        <v>21</v>
      </c>
      <c r="N266" s="230" t="s">
        <v>42</v>
      </c>
      <c r="O266" s="47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AR266" s="24" t="s">
        <v>256</v>
      </c>
      <c r="AT266" s="24" t="s">
        <v>151</v>
      </c>
      <c r="AU266" s="24" t="s">
        <v>81</v>
      </c>
      <c r="AY266" s="24" t="s">
        <v>148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24" t="s">
        <v>79</v>
      </c>
      <c r="BK266" s="233">
        <f>ROUND(I266*H266,2)</f>
        <v>0</v>
      </c>
      <c r="BL266" s="24" t="s">
        <v>256</v>
      </c>
      <c r="BM266" s="24" t="s">
        <v>1451</v>
      </c>
    </row>
    <row r="267" s="12" customFormat="1">
      <c r="B267" s="245"/>
      <c r="C267" s="246"/>
      <c r="D267" s="236" t="s">
        <v>157</v>
      </c>
      <c r="E267" s="247" t="s">
        <v>21</v>
      </c>
      <c r="F267" s="248" t="s">
        <v>1452</v>
      </c>
      <c r="G267" s="246"/>
      <c r="H267" s="249">
        <v>69.543000000000006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AT267" s="255" t="s">
        <v>157</v>
      </c>
      <c r="AU267" s="255" t="s">
        <v>81</v>
      </c>
      <c r="AV267" s="12" t="s">
        <v>81</v>
      </c>
      <c r="AW267" s="12" t="s">
        <v>34</v>
      </c>
      <c r="AX267" s="12" t="s">
        <v>71</v>
      </c>
      <c r="AY267" s="255" t="s">
        <v>148</v>
      </c>
    </row>
    <row r="268" s="12" customFormat="1">
      <c r="B268" s="245"/>
      <c r="C268" s="246"/>
      <c r="D268" s="236" t="s">
        <v>157</v>
      </c>
      <c r="E268" s="247" t="s">
        <v>21</v>
      </c>
      <c r="F268" s="248" t="s">
        <v>1453</v>
      </c>
      <c r="G268" s="246"/>
      <c r="H268" s="249">
        <v>2.3239999999999998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157</v>
      </c>
      <c r="AU268" s="255" t="s">
        <v>81</v>
      </c>
      <c r="AV268" s="12" t="s">
        <v>81</v>
      </c>
      <c r="AW268" s="12" t="s">
        <v>34</v>
      </c>
      <c r="AX268" s="12" t="s">
        <v>71</v>
      </c>
      <c r="AY268" s="255" t="s">
        <v>148</v>
      </c>
    </row>
    <row r="269" s="13" customFormat="1">
      <c r="B269" s="256"/>
      <c r="C269" s="257"/>
      <c r="D269" s="236" t="s">
        <v>157</v>
      </c>
      <c r="E269" s="258" t="s">
        <v>21</v>
      </c>
      <c r="F269" s="259" t="s">
        <v>173</v>
      </c>
      <c r="G269" s="257"/>
      <c r="H269" s="260">
        <v>71.867000000000004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AT269" s="266" t="s">
        <v>157</v>
      </c>
      <c r="AU269" s="266" t="s">
        <v>81</v>
      </c>
      <c r="AV269" s="13" t="s">
        <v>155</v>
      </c>
      <c r="AW269" s="13" t="s">
        <v>34</v>
      </c>
      <c r="AX269" s="13" t="s">
        <v>79</v>
      </c>
      <c r="AY269" s="266" t="s">
        <v>148</v>
      </c>
    </row>
    <row r="270" s="1" customFormat="1" ht="16.5" customHeight="1">
      <c r="B270" s="46"/>
      <c r="C270" s="269" t="s">
        <v>406</v>
      </c>
      <c r="D270" s="269" t="s">
        <v>321</v>
      </c>
      <c r="E270" s="270" t="s">
        <v>322</v>
      </c>
      <c r="F270" s="271" t="s">
        <v>323</v>
      </c>
      <c r="G270" s="272" t="s">
        <v>265</v>
      </c>
      <c r="H270" s="273">
        <v>0.021999999999999999</v>
      </c>
      <c r="I270" s="274"/>
      <c r="J270" s="275">
        <f>ROUND(I270*H270,2)</f>
        <v>0</v>
      </c>
      <c r="K270" s="271" t="s">
        <v>154</v>
      </c>
      <c r="L270" s="276"/>
      <c r="M270" s="277" t="s">
        <v>21</v>
      </c>
      <c r="N270" s="278" t="s">
        <v>42</v>
      </c>
      <c r="O270" s="47"/>
      <c r="P270" s="231">
        <f>O270*H270</f>
        <v>0</v>
      </c>
      <c r="Q270" s="231">
        <v>1</v>
      </c>
      <c r="R270" s="231">
        <f>Q270*H270</f>
        <v>0.021999999999999999</v>
      </c>
      <c r="S270" s="231">
        <v>0</v>
      </c>
      <c r="T270" s="232">
        <f>S270*H270</f>
        <v>0</v>
      </c>
      <c r="AR270" s="24" t="s">
        <v>324</v>
      </c>
      <c r="AT270" s="24" t="s">
        <v>321</v>
      </c>
      <c r="AU270" s="24" t="s">
        <v>81</v>
      </c>
      <c r="AY270" s="24" t="s">
        <v>148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24" t="s">
        <v>79</v>
      </c>
      <c r="BK270" s="233">
        <f>ROUND(I270*H270,2)</f>
        <v>0</v>
      </c>
      <c r="BL270" s="24" t="s">
        <v>256</v>
      </c>
      <c r="BM270" s="24" t="s">
        <v>1454</v>
      </c>
    </row>
    <row r="271" s="12" customFormat="1">
      <c r="B271" s="245"/>
      <c r="C271" s="246"/>
      <c r="D271" s="236" t="s">
        <v>157</v>
      </c>
      <c r="E271" s="246"/>
      <c r="F271" s="248" t="s">
        <v>1455</v>
      </c>
      <c r="G271" s="246"/>
      <c r="H271" s="249">
        <v>0.021999999999999999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AT271" s="255" t="s">
        <v>157</v>
      </c>
      <c r="AU271" s="255" t="s">
        <v>81</v>
      </c>
      <c r="AV271" s="12" t="s">
        <v>81</v>
      </c>
      <c r="AW271" s="12" t="s">
        <v>6</v>
      </c>
      <c r="AX271" s="12" t="s">
        <v>79</v>
      </c>
      <c r="AY271" s="255" t="s">
        <v>148</v>
      </c>
    </row>
    <row r="272" s="1" customFormat="1" ht="25.5" customHeight="1">
      <c r="B272" s="46"/>
      <c r="C272" s="222" t="s">
        <v>412</v>
      </c>
      <c r="D272" s="222" t="s">
        <v>151</v>
      </c>
      <c r="E272" s="223" t="s">
        <v>1456</v>
      </c>
      <c r="F272" s="224" t="s">
        <v>1457</v>
      </c>
      <c r="G272" s="225" t="s">
        <v>98</v>
      </c>
      <c r="H272" s="226">
        <v>71.867000000000004</v>
      </c>
      <c r="I272" s="227"/>
      <c r="J272" s="228">
        <f>ROUND(I272*H272,2)</f>
        <v>0</v>
      </c>
      <c r="K272" s="224" t="s">
        <v>154</v>
      </c>
      <c r="L272" s="72"/>
      <c r="M272" s="229" t="s">
        <v>21</v>
      </c>
      <c r="N272" s="230" t="s">
        <v>42</v>
      </c>
      <c r="O272" s="47"/>
      <c r="P272" s="231">
        <f>O272*H272</f>
        <v>0</v>
      </c>
      <c r="Q272" s="231">
        <v>0.00040000000000000002</v>
      </c>
      <c r="R272" s="231">
        <f>Q272*H272</f>
        <v>0.028746800000000003</v>
      </c>
      <c r="S272" s="231">
        <v>0</v>
      </c>
      <c r="T272" s="232">
        <f>S272*H272</f>
        <v>0</v>
      </c>
      <c r="AR272" s="24" t="s">
        <v>256</v>
      </c>
      <c r="AT272" s="24" t="s">
        <v>151</v>
      </c>
      <c r="AU272" s="24" t="s">
        <v>81</v>
      </c>
      <c r="AY272" s="24" t="s">
        <v>148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24" t="s">
        <v>79</v>
      </c>
      <c r="BK272" s="233">
        <f>ROUND(I272*H272,2)</f>
        <v>0</v>
      </c>
      <c r="BL272" s="24" t="s">
        <v>256</v>
      </c>
      <c r="BM272" s="24" t="s">
        <v>1458</v>
      </c>
    </row>
    <row r="273" s="12" customFormat="1">
      <c r="B273" s="245"/>
      <c r="C273" s="246"/>
      <c r="D273" s="236" t="s">
        <v>157</v>
      </c>
      <c r="E273" s="247" t="s">
        <v>21</v>
      </c>
      <c r="F273" s="248" t="s">
        <v>1452</v>
      </c>
      <c r="G273" s="246"/>
      <c r="H273" s="249">
        <v>69.543000000000006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157</v>
      </c>
      <c r="AU273" s="255" t="s">
        <v>81</v>
      </c>
      <c r="AV273" s="12" t="s">
        <v>81</v>
      </c>
      <c r="AW273" s="12" t="s">
        <v>34</v>
      </c>
      <c r="AX273" s="12" t="s">
        <v>71</v>
      </c>
      <c r="AY273" s="255" t="s">
        <v>148</v>
      </c>
    </row>
    <row r="274" s="12" customFormat="1">
      <c r="B274" s="245"/>
      <c r="C274" s="246"/>
      <c r="D274" s="236" t="s">
        <v>157</v>
      </c>
      <c r="E274" s="247" t="s">
        <v>21</v>
      </c>
      <c r="F274" s="248" t="s">
        <v>1453</v>
      </c>
      <c r="G274" s="246"/>
      <c r="H274" s="249">
        <v>2.3239999999999998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AT274" s="255" t="s">
        <v>157</v>
      </c>
      <c r="AU274" s="255" t="s">
        <v>81</v>
      </c>
      <c r="AV274" s="12" t="s">
        <v>81</v>
      </c>
      <c r="AW274" s="12" t="s">
        <v>34</v>
      </c>
      <c r="AX274" s="12" t="s">
        <v>71</v>
      </c>
      <c r="AY274" s="255" t="s">
        <v>148</v>
      </c>
    </row>
    <row r="275" s="13" customFormat="1">
      <c r="B275" s="256"/>
      <c r="C275" s="257"/>
      <c r="D275" s="236" t="s">
        <v>157</v>
      </c>
      <c r="E275" s="258" t="s">
        <v>21</v>
      </c>
      <c r="F275" s="259" t="s">
        <v>173</v>
      </c>
      <c r="G275" s="257"/>
      <c r="H275" s="260">
        <v>71.867000000000004</v>
      </c>
      <c r="I275" s="261"/>
      <c r="J275" s="257"/>
      <c r="K275" s="257"/>
      <c r="L275" s="262"/>
      <c r="M275" s="263"/>
      <c r="N275" s="264"/>
      <c r="O275" s="264"/>
      <c r="P275" s="264"/>
      <c r="Q275" s="264"/>
      <c r="R275" s="264"/>
      <c r="S275" s="264"/>
      <c r="T275" s="265"/>
      <c r="AT275" s="266" t="s">
        <v>157</v>
      </c>
      <c r="AU275" s="266" t="s">
        <v>81</v>
      </c>
      <c r="AV275" s="13" t="s">
        <v>155</v>
      </c>
      <c r="AW275" s="13" t="s">
        <v>34</v>
      </c>
      <c r="AX275" s="13" t="s">
        <v>79</v>
      </c>
      <c r="AY275" s="266" t="s">
        <v>148</v>
      </c>
    </row>
    <row r="276" s="1" customFormat="1" ht="16.5" customHeight="1">
      <c r="B276" s="46"/>
      <c r="C276" s="269" t="s">
        <v>417</v>
      </c>
      <c r="D276" s="269" t="s">
        <v>321</v>
      </c>
      <c r="E276" s="270" t="s">
        <v>852</v>
      </c>
      <c r="F276" s="271" t="s">
        <v>853</v>
      </c>
      <c r="G276" s="272" t="s">
        <v>98</v>
      </c>
      <c r="H276" s="273">
        <v>82.647000000000006</v>
      </c>
      <c r="I276" s="274"/>
      <c r="J276" s="275">
        <f>ROUND(I276*H276,2)</f>
        <v>0</v>
      </c>
      <c r="K276" s="271" t="s">
        <v>154</v>
      </c>
      <c r="L276" s="276"/>
      <c r="M276" s="277" t="s">
        <v>21</v>
      </c>
      <c r="N276" s="278" t="s">
        <v>42</v>
      </c>
      <c r="O276" s="47"/>
      <c r="P276" s="231">
        <f>O276*H276</f>
        <v>0</v>
      </c>
      <c r="Q276" s="231">
        <v>0.0035000000000000001</v>
      </c>
      <c r="R276" s="231">
        <f>Q276*H276</f>
        <v>0.28926450000000004</v>
      </c>
      <c r="S276" s="231">
        <v>0</v>
      </c>
      <c r="T276" s="232">
        <f>S276*H276</f>
        <v>0</v>
      </c>
      <c r="AR276" s="24" t="s">
        <v>324</v>
      </c>
      <c r="AT276" s="24" t="s">
        <v>321</v>
      </c>
      <c r="AU276" s="24" t="s">
        <v>81</v>
      </c>
      <c r="AY276" s="24" t="s">
        <v>148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24" t="s">
        <v>79</v>
      </c>
      <c r="BK276" s="233">
        <f>ROUND(I276*H276,2)</f>
        <v>0</v>
      </c>
      <c r="BL276" s="24" t="s">
        <v>256</v>
      </c>
      <c r="BM276" s="24" t="s">
        <v>1459</v>
      </c>
    </row>
    <row r="277" s="12" customFormat="1">
      <c r="B277" s="245"/>
      <c r="C277" s="246"/>
      <c r="D277" s="236" t="s">
        <v>157</v>
      </c>
      <c r="E277" s="246"/>
      <c r="F277" s="248" t="s">
        <v>1460</v>
      </c>
      <c r="G277" s="246"/>
      <c r="H277" s="249">
        <v>82.647000000000006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AT277" s="255" t="s">
        <v>157</v>
      </c>
      <c r="AU277" s="255" t="s">
        <v>81</v>
      </c>
      <c r="AV277" s="12" t="s">
        <v>81</v>
      </c>
      <c r="AW277" s="12" t="s">
        <v>6</v>
      </c>
      <c r="AX277" s="12" t="s">
        <v>79</v>
      </c>
      <c r="AY277" s="255" t="s">
        <v>148</v>
      </c>
    </row>
    <row r="278" s="1" customFormat="1" ht="16.5" customHeight="1">
      <c r="B278" s="46"/>
      <c r="C278" s="222" t="s">
        <v>423</v>
      </c>
      <c r="D278" s="222" t="s">
        <v>151</v>
      </c>
      <c r="E278" s="223" t="s">
        <v>1322</v>
      </c>
      <c r="F278" s="224" t="s">
        <v>1323</v>
      </c>
      <c r="G278" s="225" t="s">
        <v>98</v>
      </c>
      <c r="H278" s="226">
        <v>278.25</v>
      </c>
      <c r="I278" s="227"/>
      <c r="J278" s="228">
        <f>ROUND(I278*H278,2)</f>
        <v>0</v>
      </c>
      <c r="K278" s="224" t="s">
        <v>154</v>
      </c>
      <c r="L278" s="72"/>
      <c r="M278" s="229" t="s">
        <v>21</v>
      </c>
      <c r="N278" s="230" t="s">
        <v>42</v>
      </c>
      <c r="O278" s="47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AR278" s="24" t="s">
        <v>256</v>
      </c>
      <c r="AT278" s="24" t="s">
        <v>151</v>
      </c>
      <c r="AU278" s="24" t="s">
        <v>81</v>
      </c>
      <c r="AY278" s="24" t="s">
        <v>148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24" t="s">
        <v>79</v>
      </c>
      <c r="BK278" s="233">
        <f>ROUND(I278*H278,2)</f>
        <v>0</v>
      </c>
      <c r="BL278" s="24" t="s">
        <v>256</v>
      </c>
      <c r="BM278" s="24" t="s">
        <v>1461</v>
      </c>
    </row>
    <row r="279" s="11" customFormat="1">
      <c r="B279" s="234"/>
      <c r="C279" s="235"/>
      <c r="D279" s="236" t="s">
        <v>157</v>
      </c>
      <c r="E279" s="237" t="s">
        <v>21</v>
      </c>
      <c r="F279" s="238" t="s">
        <v>1462</v>
      </c>
      <c r="G279" s="235"/>
      <c r="H279" s="237" t="s">
        <v>21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157</v>
      </c>
      <c r="AU279" s="244" t="s">
        <v>81</v>
      </c>
      <c r="AV279" s="11" t="s">
        <v>79</v>
      </c>
      <c r="AW279" s="11" t="s">
        <v>34</v>
      </c>
      <c r="AX279" s="11" t="s">
        <v>71</v>
      </c>
      <c r="AY279" s="244" t="s">
        <v>148</v>
      </c>
    </row>
    <row r="280" s="12" customFormat="1">
      <c r="B280" s="245"/>
      <c r="C280" s="246"/>
      <c r="D280" s="236" t="s">
        <v>157</v>
      </c>
      <c r="E280" s="247" t="s">
        <v>21</v>
      </c>
      <c r="F280" s="248" t="s">
        <v>1463</v>
      </c>
      <c r="G280" s="246"/>
      <c r="H280" s="249">
        <v>278.25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157</v>
      </c>
      <c r="AU280" s="255" t="s">
        <v>81</v>
      </c>
      <c r="AV280" s="12" t="s">
        <v>81</v>
      </c>
      <c r="AW280" s="12" t="s">
        <v>34</v>
      </c>
      <c r="AX280" s="12" t="s">
        <v>79</v>
      </c>
      <c r="AY280" s="255" t="s">
        <v>148</v>
      </c>
    </row>
    <row r="281" s="1" customFormat="1" ht="25.5" customHeight="1">
      <c r="B281" s="46"/>
      <c r="C281" s="222" t="s">
        <v>432</v>
      </c>
      <c r="D281" s="222" t="s">
        <v>151</v>
      </c>
      <c r="E281" s="223" t="s">
        <v>1464</v>
      </c>
      <c r="F281" s="224" t="s">
        <v>1465</v>
      </c>
      <c r="G281" s="225" t="s">
        <v>98</v>
      </c>
      <c r="H281" s="226">
        <v>556.5</v>
      </c>
      <c r="I281" s="227"/>
      <c r="J281" s="228">
        <f>ROUND(I281*H281,2)</f>
        <v>0</v>
      </c>
      <c r="K281" s="224" t="s">
        <v>154</v>
      </c>
      <c r="L281" s="72"/>
      <c r="M281" s="229" t="s">
        <v>21</v>
      </c>
      <c r="N281" s="230" t="s">
        <v>42</v>
      </c>
      <c r="O281" s="47"/>
      <c r="P281" s="231">
        <f>O281*H281</f>
        <v>0</v>
      </c>
      <c r="Q281" s="231">
        <v>0.0035000000000000001</v>
      </c>
      <c r="R281" s="231">
        <f>Q281*H281</f>
        <v>1.9477500000000001</v>
      </c>
      <c r="S281" s="231">
        <v>0</v>
      </c>
      <c r="T281" s="232">
        <f>S281*H281</f>
        <v>0</v>
      </c>
      <c r="AR281" s="24" t="s">
        <v>256</v>
      </c>
      <c r="AT281" s="24" t="s">
        <v>151</v>
      </c>
      <c r="AU281" s="24" t="s">
        <v>81</v>
      </c>
      <c r="AY281" s="24" t="s">
        <v>148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24" t="s">
        <v>79</v>
      </c>
      <c r="BK281" s="233">
        <f>ROUND(I281*H281,2)</f>
        <v>0</v>
      </c>
      <c r="BL281" s="24" t="s">
        <v>256</v>
      </c>
      <c r="BM281" s="24" t="s">
        <v>1466</v>
      </c>
    </row>
    <row r="282" s="11" customFormat="1">
      <c r="B282" s="234"/>
      <c r="C282" s="235"/>
      <c r="D282" s="236" t="s">
        <v>157</v>
      </c>
      <c r="E282" s="237" t="s">
        <v>21</v>
      </c>
      <c r="F282" s="238" t="s">
        <v>1467</v>
      </c>
      <c r="G282" s="235"/>
      <c r="H282" s="237" t="s">
        <v>21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AT282" s="244" t="s">
        <v>157</v>
      </c>
      <c r="AU282" s="244" t="s">
        <v>81</v>
      </c>
      <c r="AV282" s="11" t="s">
        <v>79</v>
      </c>
      <c r="AW282" s="11" t="s">
        <v>34</v>
      </c>
      <c r="AX282" s="11" t="s">
        <v>71</v>
      </c>
      <c r="AY282" s="244" t="s">
        <v>148</v>
      </c>
    </row>
    <row r="283" s="11" customFormat="1">
      <c r="B283" s="234"/>
      <c r="C283" s="235"/>
      <c r="D283" s="236" t="s">
        <v>157</v>
      </c>
      <c r="E283" s="237" t="s">
        <v>21</v>
      </c>
      <c r="F283" s="238" t="s">
        <v>1468</v>
      </c>
      <c r="G283" s="235"/>
      <c r="H283" s="237" t="s">
        <v>21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AT283" s="244" t="s">
        <v>157</v>
      </c>
      <c r="AU283" s="244" t="s">
        <v>81</v>
      </c>
      <c r="AV283" s="11" t="s">
        <v>79</v>
      </c>
      <c r="AW283" s="11" t="s">
        <v>34</v>
      </c>
      <c r="AX283" s="11" t="s">
        <v>71</v>
      </c>
      <c r="AY283" s="244" t="s">
        <v>148</v>
      </c>
    </row>
    <row r="284" s="12" customFormat="1">
      <c r="B284" s="245"/>
      <c r="C284" s="246"/>
      <c r="D284" s="236" t="s">
        <v>157</v>
      </c>
      <c r="E284" s="247" t="s">
        <v>21</v>
      </c>
      <c r="F284" s="248" t="s">
        <v>1469</v>
      </c>
      <c r="G284" s="246"/>
      <c r="H284" s="249">
        <v>556.5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AT284" s="255" t="s">
        <v>157</v>
      </c>
      <c r="AU284" s="255" t="s">
        <v>81</v>
      </c>
      <c r="AV284" s="12" t="s">
        <v>81</v>
      </c>
      <c r="AW284" s="12" t="s">
        <v>34</v>
      </c>
      <c r="AX284" s="12" t="s">
        <v>71</v>
      </c>
      <c r="AY284" s="255" t="s">
        <v>148</v>
      </c>
    </row>
    <row r="285" s="13" customFormat="1">
      <c r="B285" s="256"/>
      <c r="C285" s="257"/>
      <c r="D285" s="236" t="s">
        <v>157</v>
      </c>
      <c r="E285" s="258" t="s">
        <v>21</v>
      </c>
      <c r="F285" s="259" t="s">
        <v>173</v>
      </c>
      <c r="G285" s="257"/>
      <c r="H285" s="260">
        <v>556.5</v>
      </c>
      <c r="I285" s="261"/>
      <c r="J285" s="257"/>
      <c r="K285" s="257"/>
      <c r="L285" s="262"/>
      <c r="M285" s="263"/>
      <c r="N285" s="264"/>
      <c r="O285" s="264"/>
      <c r="P285" s="264"/>
      <c r="Q285" s="264"/>
      <c r="R285" s="264"/>
      <c r="S285" s="264"/>
      <c r="T285" s="265"/>
      <c r="AT285" s="266" t="s">
        <v>157</v>
      </c>
      <c r="AU285" s="266" t="s">
        <v>81</v>
      </c>
      <c r="AV285" s="13" t="s">
        <v>155</v>
      </c>
      <c r="AW285" s="13" t="s">
        <v>34</v>
      </c>
      <c r="AX285" s="13" t="s">
        <v>79</v>
      </c>
      <c r="AY285" s="266" t="s">
        <v>148</v>
      </c>
    </row>
    <row r="286" s="1" customFormat="1" ht="25.5" customHeight="1">
      <c r="B286" s="46"/>
      <c r="C286" s="222" t="s">
        <v>439</v>
      </c>
      <c r="D286" s="222" t="s">
        <v>151</v>
      </c>
      <c r="E286" s="223" t="s">
        <v>1470</v>
      </c>
      <c r="F286" s="224" t="s">
        <v>1471</v>
      </c>
      <c r="G286" s="225" t="s">
        <v>98</v>
      </c>
      <c r="H286" s="226">
        <v>20.986000000000001</v>
      </c>
      <c r="I286" s="227"/>
      <c r="J286" s="228">
        <f>ROUND(I286*H286,2)</f>
        <v>0</v>
      </c>
      <c r="K286" s="224" t="s">
        <v>154</v>
      </c>
      <c r="L286" s="72"/>
      <c r="M286" s="229" t="s">
        <v>21</v>
      </c>
      <c r="N286" s="230" t="s">
        <v>42</v>
      </c>
      <c r="O286" s="47"/>
      <c r="P286" s="231">
        <f>O286*H286</f>
        <v>0</v>
      </c>
      <c r="Q286" s="231">
        <v>0.0035000000000000001</v>
      </c>
      <c r="R286" s="231">
        <f>Q286*H286</f>
        <v>0.073451000000000002</v>
      </c>
      <c r="S286" s="231">
        <v>0</v>
      </c>
      <c r="T286" s="232">
        <f>S286*H286</f>
        <v>0</v>
      </c>
      <c r="AR286" s="24" t="s">
        <v>256</v>
      </c>
      <c r="AT286" s="24" t="s">
        <v>151</v>
      </c>
      <c r="AU286" s="24" t="s">
        <v>81</v>
      </c>
      <c r="AY286" s="24" t="s">
        <v>148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24" t="s">
        <v>79</v>
      </c>
      <c r="BK286" s="233">
        <f>ROUND(I286*H286,2)</f>
        <v>0</v>
      </c>
      <c r="BL286" s="24" t="s">
        <v>256</v>
      </c>
      <c r="BM286" s="24" t="s">
        <v>1472</v>
      </c>
    </row>
    <row r="287" s="11" customFormat="1">
      <c r="B287" s="234"/>
      <c r="C287" s="235"/>
      <c r="D287" s="236" t="s">
        <v>157</v>
      </c>
      <c r="E287" s="237" t="s">
        <v>21</v>
      </c>
      <c r="F287" s="238" t="s">
        <v>1467</v>
      </c>
      <c r="G287" s="235"/>
      <c r="H287" s="237" t="s">
        <v>21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AT287" s="244" t="s">
        <v>157</v>
      </c>
      <c r="AU287" s="244" t="s">
        <v>81</v>
      </c>
      <c r="AV287" s="11" t="s">
        <v>79</v>
      </c>
      <c r="AW287" s="11" t="s">
        <v>34</v>
      </c>
      <c r="AX287" s="11" t="s">
        <v>71</v>
      </c>
      <c r="AY287" s="244" t="s">
        <v>148</v>
      </c>
    </row>
    <row r="288" s="11" customFormat="1">
      <c r="B288" s="234"/>
      <c r="C288" s="235"/>
      <c r="D288" s="236" t="s">
        <v>157</v>
      </c>
      <c r="E288" s="237" t="s">
        <v>21</v>
      </c>
      <c r="F288" s="238" t="s">
        <v>1468</v>
      </c>
      <c r="G288" s="235"/>
      <c r="H288" s="237" t="s">
        <v>21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AT288" s="244" t="s">
        <v>157</v>
      </c>
      <c r="AU288" s="244" t="s">
        <v>81</v>
      </c>
      <c r="AV288" s="11" t="s">
        <v>79</v>
      </c>
      <c r="AW288" s="11" t="s">
        <v>34</v>
      </c>
      <c r="AX288" s="11" t="s">
        <v>71</v>
      </c>
      <c r="AY288" s="244" t="s">
        <v>148</v>
      </c>
    </row>
    <row r="289" s="12" customFormat="1">
      <c r="B289" s="245"/>
      <c r="C289" s="246"/>
      <c r="D289" s="236" t="s">
        <v>157</v>
      </c>
      <c r="E289" s="247" t="s">
        <v>21</v>
      </c>
      <c r="F289" s="248" t="s">
        <v>1473</v>
      </c>
      <c r="G289" s="246"/>
      <c r="H289" s="249">
        <v>20.986000000000001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AT289" s="255" t="s">
        <v>157</v>
      </c>
      <c r="AU289" s="255" t="s">
        <v>81</v>
      </c>
      <c r="AV289" s="12" t="s">
        <v>81</v>
      </c>
      <c r="AW289" s="12" t="s">
        <v>34</v>
      </c>
      <c r="AX289" s="12" t="s">
        <v>71</v>
      </c>
      <c r="AY289" s="255" t="s">
        <v>148</v>
      </c>
    </row>
    <row r="290" s="13" customFormat="1">
      <c r="B290" s="256"/>
      <c r="C290" s="257"/>
      <c r="D290" s="236" t="s">
        <v>157</v>
      </c>
      <c r="E290" s="258" t="s">
        <v>21</v>
      </c>
      <c r="F290" s="259" t="s">
        <v>173</v>
      </c>
      <c r="G290" s="257"/>
      <c r="H290" s="260">
        <v>20.986000000000001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AT290" s="266" t="s">
        <v>157</v>
      </c>
      <c r="AU290" s="266" t="s">
        <v>81</v>
      </c>
      <c r="AV290" s="13" t="s">
        <v>155</v>
      </c>
      <c r="AW290" s="13" t="s">
        <v>34</v>
      </c>
      <c r="AX290" s="13" t="s">
        <v>79</v>
      </c>
      <c r="AY290" s="266" t="s">
        <v>148</v>
      </c>
    </row>
    <row r="291" s="1" customFormat="1" ht="38.25" customHeight="1">
      <c r="B291" s="46"/>
      <c r="C291" s="222" t="s">
        <v>444</v>
      </c>
      <c r="D291" s="222" t="s">
        <v>151</v>
      </c>
      <c r="E291" s="223" t="s">
        <v>1474</v>
      </c>
      <c r="F291" s="224" t="s">
        <v>1475</v>
      </c>
      <c r="G291" s="225" t="s">
        <v>265</v>
      </c>
      <c r="H291" s="226">
        <v>2.3610000000000002</v>
      </c>
      <c r="I291" s="227"/>
      <c r="J291" s="228">
        <f>ROUND(I291*H291,2)</f>
        <v>0</v>
      </c>
      <c r="K291" s="224" t="s">
        <v>154</v>
      </c>
      <c r="L291" s="72"/>
      <c r="M291" s="229" t="s">
        <v>21</v>
      </c>
      <c r="N291" s="230" t="s">
        <v>42</v>
      </c>
      <c r="O291" s="47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AR291" s="24" t="s">
        <v>256</v>
      </c>
      <c r="AT291" s="24" t="s">
        <v>151</v>
      </c>
      <c r="AU291" s="24" t="s">
        <v>81</v>
      </c>
      <c r="AY291" s="24" t="s">
        <v>148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24" t="s">
        <v>79</v>
      </c>
      <c r="BK291" s="233">
        <f>ROUND(I291*H291,2)</f>
        <v>0</v>
      </c>
      <c r="BL291" s="24" t="s">
        <v>256</v>
      </c>
      <c r="BM291" s="24" t="s">
        <v>1476</v>
      </c>
    </row>
    <row r="292" s="1" customFormat="1" ht="38.25" customHeight="1">
      <c r="B292" s="46"/>
      <c r="C292" s="222" t="s">
        <v>450</v>
      </c>
      <c r="D292" s="222" t="s">
        <v>151</v>
      </c>
      <c r="E292" s="223" t="s">
        <v>1477</v>
      </c>
      <c r="F292" s="224" t="s">
        <v>1478</v>
      </c>
      <c r="G292" s="225" t="s">
        <v>265</v>
      </c>
      <c r="H292" s="226">
        <v>2.3610000000000002</v>
      </c>
      <c r="I292" s="227"/>
      <c r="J292" s="228">
        <f>ROUND(I292*H292,2)</f>
        <v>0</v>
      </c>
      <c r="K292" s="224" t="s">
        <v>154</v>
      </c>
      <c r="L292" s="72"/>
      <c r="M292" s="229" t="s">
        <v>21</v>
      </c>
      <c r="N292" s="230" t="s">
        <v>42</v>
      </c>
      <c r="O292" s="47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AR292" s="24" t="s">
        <v>256</v>
      </c>
      <c r="AT292" s="24" t="s">
        <v>151</v>
      </c>
      <c r="AU292" s="24" t="s">
        <v>81</v>
      </c>
      <c r="AY292" s="24" t="s">
        <v>148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24" t="s">
        <v>79</v>
      </c>
      <c r="BK292" s="233">
        <f>ROUND(I292*H292,2)</f>
        <v>0</v>
      </c>
      <c r="BL292" s="24" t="s">
        <v>256</v>
      </c>
      <c r="BM292" s="24" t="s">
        <v>1479</v>
      </c>
    </row>
    <row r="293" s="10" customFormat="1" ht="29.88" customHeight="1">
      <c r="B293" s="206"/>
      <c r="C293" s="207"/>
      <c r="D293" s="208" t="s">
        <v>70</v>
      </c>
      <c r="E293" s="220" t="s">
        <v>398</v>
      </c>
      <c r="F293" s="220" t="s">
        <v>399</v>
      </c>
      <c r="G293" s="207"/>
      <c r="H293" s="207"/>
      <c r="I293" s="210"/>
      <c r="J293" s="221">
        <f>BK293</f>
        <v>0</v>
      </c>
      <c r="K293" s="207"/>
      <c r="L293" s="212"/>
      <c r="M293" s="213"/>
      <c r="N293" s="214"/>
      <c r="O293" s="214"/>
      <c r="P293" s="215">
        <f>SUM(P294:P307)</f>
        <v>0</v>
      </c>
      <c r="Q293" s="214"/>
      <c r="R293" s="215">
        <f>SUM(R294:R307)</f>
        <v>0.0092280000000000001</v>
      </c>
      <c r="S293" s="214"/>
      <c r="T293" s="216">
        <f>SUM(T294:T307)</f>
        <v>0.0021520799999999998</v>
      </c>
      <c r="AR293" s="217" t="s">
        <v>81</v>
      </c>
      <c r="AT293" s="218" t="s">
        <v>70</v>
      </c>
      <c r="AU293" s="218" t="s">
        <v>79</v>
      </c>
      <c r="AY293" s="217" t="s">
        <v>148</v>
      </c>
      <c r="BK293" s="219">
        <f>SUM(BK294:BK307)</f>
        <v>0</v>
      </c>
    </row>
    <row r="294" s="1" customFormat="1" ht="38.25" customHeight="1">
      <c r="B294" s="46"/>
      <c r="C294" s="222" t="s">
        <v>455</v>
      </c>
      <c r="D294" s="222" t="s">
        <v>151</v>
      </c>
      <c r="E294" s="223" t="s">
        <v>1480</v>
      </c>
      <c r="F294" s="224" t="s">
        <v>1481</v>
      </c>
      <c r="G294" s="225" t="s">
        <v>98</v>
      </c>
      <c r="H294" s="226">
        <v>5.1239999999999997</v>
      </c>
      <c r="I294" s="227"/>
      <c r="J294" s="228">
        <f>ROUND(I294*H294,2)</f>
        <v>0</v>
      </c>
      <c r="K294" s="224" t="s">
        <v>154</v>
      </c>
      <c r="L294" s="72"/>
      <c r="M294" s="229" t="s">
        <v>21</v>
      </c>
      <c r="N294" s="230" t="s">
        <v>42</v>
      </c>
      <c r="O294" s="47"/>
      <c r="P294" s="231">
        <f>O294*H294</f>
        <v>0</v>
      </c>
      <c r="Q294" s="231">
        <v>0</v>
      </c>
      <c r="R294" s="231">
        <f>Q294*H294</f>
        <v>0</v>
      </c>
      <c r="S294" s="231">
        <v>0.00042000000000000002</v>
      </c>
      <c r="T294" s="232">
        <f>S294*H294</f>
        <v>0.0021520799999999998</v>
      </c>
      <c r="AR294" s="24" t="s">
        <v>256</v>
      </c>
      <c r="AT294" s="24" t="s">
        <v>151</v>
      </c>
      <c r="AU294" s="24" t="s">
        <v>81</v>
      </c>
      <c r="AY294" s="24" t="s">
        <v>148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24" t="s">
        <v>79</v>
      </c>
      <c r="BK294" s="233">
        <f>ROUND(I294*H294,2)</f>
        <v>0</v>
      </c>
      <c r="BL294" s="24" t="s">
        <v>256</v>
      </c>
      <c r="BM294" s="24" t="s">
        <v>1482</v>
      </c>
    </row>
    <row r="295" s="11" customFormat="1">
      <c r="B295" s="234"/>
      <c r="C295" s="235"/>
      <c r="D295" s="236" t="s">
        <v>157</v>
      </c>
      <c r="E295" s="237" t="s">
        <v>21</v>
      </c>
      <c r="F295" s="238" t="s">
        <v>186</v>
      </c>
      <c r="G295" s="235"/>
      <c r="H295" s="237" t="s">
        <v>21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AT295" s="244" t="s">
        <v>157</v>
      </c>
      <c r="AU295" s="244" t="s">
        <v>81</v>
      </c>
      <c r="AV295" s="11" t="s">
        <v>79</v>
      </c>
      <c r="AW295" s="11" t="s">
        <v>34</v>
      </c>
      <c r="AX295" s="11" t="s">
        <v>71</v>
      </c>
      <c r="AY295" s="244" t="s">
        <v>148</v>
      </c>
    </row>
    <row r="296" s="12" customFormat="1">
      <c r="B296" s="245"/>
      <c r="C296" s="246"/>
      <c r="D296" s="236" t="s">
        <v>157</v>
      </c>
      <c r="E296" s="247" t="s">
        <v>1257</v>
      </c>
      <c r="F296" s="248" t="s">
        <v>1483</v>
      </c>
      <c r="G296" s="246"/>
      <c r="H296" s="249">
        <v>2.2000000000000002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AT296" s="255" t="s">
        <v>157</v>
      </c>
      <c r="AU296" s="255" t="s">
        <v>81</v>
      </c>
      <c r="AV296" s="12" t="s">
        <v>81</v>
      </c>
      <c r="AW296" s="12" t="s">
        <v>34</v>
      </c>
      <c r="AX296" s="12" t="s">
        <v>71</v>
      </c>
      <c r="AY296" s="255" t="s">
        <v>148</v>
      </c>
    </row>
    <row r="297" s="12" customFormat="1">
      <c r="B297" s="245"/>
      <c r="C297" s="246"/>
      <c r="D297" s="236" t="s">
        <v>157</v>
      </c>
      <c r="E297" s="247" t="s">
        <v>1259</v>
      </c>
      <c r="F297" s="248" t="s">
        <v>1399</v>
      </c>
      <c r="G297" s="246"/>
      <c r="H297" s="249">
        <v>2.9239999999999999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AT297" s="255" t="s">
        <v>157</v>
      </c>
      <c r="AU297" s="255" t="s">
        <v>81</v>
      </c>
      <c r="AV297" s="12" t="s">
        <v>81</v>
      </c>
      <c r="AW297" s="12" t="s">
        <v>34</v>
      </c>
      <c r="AX297" s="12" t="s">
        <v>71</v>
      </c>
      <c r="AY297" s="255" t="s">
        <v>148</v>
      </c>
    </row>
    <row r="298" s="13" customFormat="1">
      <c r="B298" s="256"/>
      <c r="C298" s="257"/>
      <c r="D298" s="236" t="s">
        <v>157</v>
      </c>
      <c r="E298" s="258" t="s">
        <v>21</v>
      </c>
      <c r="F298" s="259" t="s">
        <v>173</v>
      </c>
      <c r="G298" s="257"/>
      <c r="H298" s="260">
        <v>5.1239999999999997</v>
      </c>
      <c r="I298" s="261"/>
      <c r="J298" s="257"/>
      <c r="K298" s="257"/>
      <c r="L298" s="262"/>
      <c r="M298" s="263"/>
      <c r="N298" s="264"/>
      <c r="O298" s="264"/>
      <c r="P298" s="264"/>
      <c r="Q298" s="264"/>
      <c r="R298" s="264"/>
      <c r="S298" s="264"/>
      <c r="T298" s="265"/>
      <c r="AT298" s="266" t="s">
        <v>157</v>
      </c>
      <c r="AU298" s="266" t="s">
        <v>81</v>
      </c>
      <c r="AV298" s="13" t="s">
        <v>155</v>
      </c>
      <c r="AW298" s="13" t="s">
        <v>34</v>
      </c>
      <c r="AX298" s="13" t="s">
        <v>79</v>
      </c>
      <c r="AY298" s="266" t="s">
        <v>148</v>
      </c>
    </row>
    <row r="299" s="1" customFormat="1" ht="25.5" customHeight="1">
      <c r="B299" s="46"/>
      <c r="C299" s="222" t="s">
        <v>460</v>
      </c>
      <c r="D299" s="222" t="s">
        <v>151</v>
      </c>
      <c r="E299" s="223" t="s">
        <v>1484</v>
      </c>
      <c r="F299" s="224" t="s">
        <v>1485</v>
      </c>
      <c r="G299" s="225" t="s">
        <v>98</v>
      </c>
      <c r="H299" s="226">
        <v>4.524</v>
      </c>
      <c r="I299" s="227"/>
      <c r="J299" s="228">
        <f>ROUND(I299*H299,2)</f>
        <v>0</v>
      </c>
      <c r="K299" s="224" t="s">
        <v>154</v>
      </c>
      <c r="L299" s="72"/>
      <c r="M299" s="229" t="s">
        <v>21</v>
      </c>
      <c r="N299" s="230" t="s">
        <v>42</v>
      </c>
      <c r="O299" s="47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AR299" s="24" t="s">
        <v>256</v>
      </c>
      <c r="AT299" s="24" t="s">
        <v>151</v>
      </c>
      <c r="AU299" s="24" t="s">
        <v>81</v>
      </c>
      <c r="AY299" s="24" t="s">
        <v>148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24" t="s">
        <v>79</v>
      </c>
      <c r="BK299" s="233">
        <f>ROUND(I299*H299,2)</f>
        <v>0</v>
      </c>
      <c r="BL299" s="24" t="s">
        <v>256</v>
      </c>
      <c r="BM299" s="24" t="s">
        <v>1486</v>
      </c>
    </row>
    <row r="300" s="11" customFormat="1">
      <c r="B300" s="234"/>
      <c r="C300" s="235"/>
      <c r="D300" s="236" t="s">
        <v>157</v>
      </c>
      <c r="E300" s="237" t="s">
        <v>21</v>
      </c>
      <c r="F300" s="238" t="s">
        <v>186</v>
      </c>
      <c r="G300" s="235"/>
      <c r="H300" s="237" t="s">
        <v>21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AT300" s="244" t="s">
        <v>157</v>
      </c>
      <c r="AU300" s="244" t="s">
        <v>81</v>
      </c>
      <c r="AV300" s="11" t="s">
        <v>79</v>
      </c>
      <c r="AW300" s="11" t="s">
        <v>34</v>
      </c>
      <c r="AX300" s="11" t="s">
        <v>71</v>
      </c>
      <c r="AY300" s="244" t="s">
        <v>148</v>
      </c>
    </row>
    <row r="301" s="12" customFormat="1">
      <c r="B301" s="245"/>
      <c r="C301" s="246"/>
      <c r="D301" s="236" t="s">
        <v>157</v>
      </c>
      <c r="E301" s="247" t="s">
        <v>21</v>
      </c>
      <c r="F301" s="248" t="s">
        <v>1334</v>
      </c>
      <c r="G301" s="246"/>
      <c r="H301" s="249">
        <v>2.2000000000000002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AT301" s="255" t="s">
        <v>157</v>
      </c>
      <c r="AU301" s="255" t="s">
        <v>81</v>
      </c>
      <c r="AV301" s="12" t="s">
        <v>81</v>
      </c>
      <c r="AW301" s="12" t="s">
        <v>34</v>
      </c>
      <c r="AX301" s="12" t="s">
        <v>71</v>
      </c>
      <c r="AY301" s="255" t="s">
        <v>148</v>
      </c>
    </row>
    <row r="302" s="12" customFormat="1">
      <c r="B302" s="245"/>
      <c r="C302" s="246"/>
      <c r="D302" s="236" t="s">
        <v>157</v>
      </c>
      <c r="E302" s="247" t="s">
        <v>21</v>
      </c>
      <c r="F302" s="248" t="s">
        <v>1487</v>
      </c>
      <c r="G302" s="246"/>
      <c r="H302" s="249">
        <v>2.3239999999999998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AT302" s="255" t="s">
        <v>157</v>
      </c>
      <c r="AU302" s="255" t="s">
        <v>81</v>
      </c>
      <c r="AV302" s="12" t="s">
        <v>81</v>
      </c>
      <c r="AW302" s="12" t="s">
        <v>34</v>
      </c>
      <c r="AX302" s="12" t="s">
        <v>71</v>
      </c>
      <c r="AY302" s="255" t="s">
        <v>148</v>
      </c>
    </row>
    <row r="303" s="13" customFormat="1">
      <c r="B303" s="256"/>
      <c r="C303" s="257"/>
      <c r="D303" s="236" t="s">
        <v>157</v>
      </c>
      <c r="E303" s="258" t="s">
        <v>21</v>
      </c>
      <c r="F303" s="259" t="s">
        <v>173</v>
      </c>
      <c r="G303" s="257"/>
      <c r="H303" s="260">
        <v>4.524</v>
      </c>
      <c r="I303" s="261"/>
      <c r="J303" s="257"/>
      <c r="K303" s="257"/>
      <c r="L303" s="262"/>
      <c r="M303" s="263"/>
      <c r="N303" s="264"/>
      <c r="O303" s="264"/>
      <c r="P303" s="264"/>
      <c r="Q303" s="264"/>
      <c r="R303" s="264"/>
      <c r="S303" s="264"/>
      <c r="T303" s="265"/>
      <c r="AT303" s="266" t="s">
        <v>157</v>
      </c>
      <c r="AU303" s="266" t="s">
        <v>81</v>
      </c>
      <c r="AV303" s="13" t="s">
        <v>155</v>
      </c>
      <c r="AW303" s="13" t="s">
        <v>34</v>
      </c>
      <c r="AX303" s="13" t="s">
        <v>79</v>
      </c>
      <c r="AY303" s="266" t="s">
        <v>148</v>
      </c>
    </row>
    <row r="304" s="1" customFormat="1" ht="16.5" customHeight="1">
      <c r="B304" s="46"/>
      <c r="C304" s="269" t="s">
        <v>466</v>
      </c>
      <c r="D304" s="269" t="s">
        <v>321</v>
      </c>
      <c r="E304" s="270" t="s">
        <v>1488</v>
      </c>
      <c r="F304" s="271" t="s">
        <v>1489</v>
      </c>
      <c r="G304" s="272" t="s">
        <v>98</v>
      </c>
      <c r="H304" s="273">
        <v>4.6139999999999999</v>
      </c>
      <c r="I304" s="274"/>
      <c r="J304" s="275">
        <f>ROUND(I304*H304,2)</f>
        <v>0</v>
      </c>
      <c r="K304" s="271" t="s">
        <v>154</v>
      </c>
      <c r="L304" s="276"/>
      <c r="M304" s="277" t="s">
        <v>21</v>
      </c>
      <c r="N304" s="278" t="s">
        <v>42</v>
      </c>
      <c r="O304" s="47"/>
      <c r="P304" s="231">
        <f>O304*H304</f>
        <v>0</v>
      </c>
      <c r="Q304" s="231">
        <v>0.002</v>
      </c>
      <c r="R304" s="231">
        <f>Q304*H304</f>
        <v>0.0092280000000000001</v>
      </c>
      <c r="S304" s="231">
        <v>0</v>
      </c>
      <c r="T304" s="232">
        <f>S304*H304</f>
        <v>0</v>
      </c>
      <c r="AR304" s="24" t="s">
        <v>324</v>
      </c>
      <c r="AT304" s="24" t="s">
        <v>321</v>
      </c>
      <c r="AU304" s="24" t="s">
        <v>81</v>
      </c>
      <c r="AY304" s="24" t="s">
        <v>148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24" t="s">
        <v>79</v>
      </c>
      <c r="BK304" s="233">
        <f>ROUND(I304*H304,2)</f>
        <v>0</v>
      </c>
      <c r="BL304" s="24" t="s">
        <v>256</v>
      </c>
      <c r="BM304" s="24" t="s">
        <v>1490</v>
      </c>
    </row>
    <row r="305" s="12" customFormat="1">
      <c r="B305" s="245"/>
      <c r="C305" s="246"/>
      <c r="D305" s="236" t="s">
        <v>157</v>
      </c>
      <c r="E305" s="246"/>
      <c r="F305" s="248" t="s">
        <v>1491</v>
      </c>
      <c r="G305" s="246"/>
      <c r="H305" s="249">
        <v>4.6139999999999999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AT305" s="255" t="s">
        <v>157</v>
      </c>
      <c r="AU305" s="255" t="s">
        <v>81</v>
      </c>
      <c r="AV305" s="12" t="s">
        <v>81</v>
      </c>
      <c r="AW305" s="12" t="s">
        <v>6</v>
      </c>
      <c r="AX305" s="12" t="s">
        <v>79</v>
      </c>
      <c r="AY305" s="255" t="s">
        <v>148</v>
      </c>
    </row>
    <row r="306" s="1" customFormat="1" ht="38.25" customHeight="1">
      <c r="B306" s="46"/>
      <c r="C306" s="222" t="s">
        <v>473</v>
      </c>
      <c r="D306" s="222" t="s">
        <v>151</v>
      </c>
      <c r="E306" s="223" t="s">
        <v>1492</v>
      </c>
      <c r="F306" s="224" t="s">
        <v>1493</v>
      </c>
      <c r="G306" s="225" t="s">
        <v>265</v>
      </c>
      <c r="H306" s="226">
        <v>0.0089999999999999993</v>
      </c>
      <c r="I306" s="227"/>
      <c r="J306" s="228">
        <f>ROUND(I306*H306,2)</f>
        <v>0</v>
      </c>
      <c r="K306" s="224" t="s">
        <v>154</v>
      </c>
      <c r="L306" s="72"/>
      <c r="M306" s="229" t="s">
        <v>21</v>
      </c>
      <c r="N306" s="230" t="s">
        <v>42</v>
      </c>
      <c r="O306" s="47"/>
      <c r="P306" s="231">
        <f>O306*H306</f>
        <v>0</v>
      </c>
      <c r="Q306" s="231">
        <v>0</v>
      </c>
      <c r="R306" s="231">
        <f>Q306*H306</f>
        <v>0</v>
      </c>
      <c r="S306" s="231">
        <v>0</v>
      </c>
      <c r="T306" s="232">
        <f>S306*H306</f>
        <v>0</v>
      </c>
      <c r="AR306" s="24" t="s">
        <v>256</v>
      </c>
      <c r="AT306" s="24" t="s">
        <v>151</v>
      </c>
      <c r="AU306" s="24" t="s">
        <v>81</v>
      </c>
      <c r="AY306" s="24" t="s">
        <v>148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24" t="s">
        <v>79</v>
      </c>
      <c r="BK306" s="233">
        <f>ROUND(I306*H306,2)</f>
        <v>0</v>
      </c>
      <c r="BL306" s="24" t="s">
        <v>256</v>
      </c>
      <c r="BM306" s="24" t="s">
        <v>1494</v>
      </c>
    </row>
    <row r="307" s="1" customFormat="1" ht="38.25" customHeight="1">
      <c r="B307" s="46"/>
      <c r="C307" s="222" t="s">
        <v>479</v>
      </c>
      <c r="D307" s="222" t="s">
        <v>151</v>
      </c>
      <c r="E307" s="223" t="s">
        <v>1495</v>
      </c>
      <c r="F307" s="224" t="s">
        <v>1496</v>
      </c>
      <c r="G307" s="225" t="s">
        <v>265</v>
      </c>
      <c r="H307" s="226">
        <v>0.0089999999999999993</v>
      </c>
      <c r="I307" s="227"/>
      <c r="J307" s="228">
        <f>ROUND(I307*H307,2)</f>
        <v>0</v>
      </c>
      <c r="K307" s="224" t="s">
        <v>154</v>
      </c>
      <c r="L307" s="72"/>
      <c r="M307" s="229" t="s">
        <v>21</v>
      </c>
      <c r="N307" s="230" t="s">
        <v>42</v>
      </c>
      <c r="O307" s="47"/>
      <c r="P307" s="231">
        <f>O307*H307</f>
        <v>0</v>
      </c>
      <c r="Q307" s="231">
        <v>0</v>
      </c>
      <c r="R307" s="231">
        <f>Q307*H307</f>
        <v>0</v>
      </c>
      <c r="S307" s="231">
        <v>0</v>
      </c>
      <c r="T307" s="232">
        <f>S307*H307</f>
        <v>0</v>
      </c>
      <c r="AR307" s="24" t="s">
        <v>256</v>
      </c>
      <c r="AT307" s="24" t="s">
        <v>151</v>
      </c>
      <c r="AU307" s="24" t="s">
        <v>81</v>
      </c>
      <c r="AY307" s="24" t="s">
        <v>148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24" t="s">
        <v>79</v>
      </c>
      <c r="BK307" s="233">
        <f>ROUND(I307*H307,2)</f>
        <v>0</v>
      </c>
      <c r="BL307" s="24" t="s">
        <v>256</v>
      </c>
      <c r="BM307" s="24" t="s">
        <v>1497</v>
      </c>
    </row>
    <row r="308" s="10" customFormat="1" ht="29.88" customHeight="1">
      <c r="B308" s="206"/>
      <c r="C308" s="207"/>
      <c r="D308" s="208" t="s">
        <v>70</v>
      </c>
      <c r="E308" s="220" t="s">
        <v>1498</v>
      </c>
      <c r="F308" s="220" t="s">
        <v>1499</v>
      </c>
      <c r="G308" s="207"/>
      <c r="H308" s="207"/>
      <c r="I308" s="210"/>
      <c r="J308" s="221">
        <f>BK308</f>
        <v>0</v>
      </c>
      <c r="K308" s="207"/>
      <c r="L308" s="212"/>
      <c r="M308" s="213"/>
      <c r="N308" s="214"/>
      <c r="O308" s="214"/>
      <c r="P308" s="215">
        <f>P309</f>
        <v>0</v>
      </c>
      <c r="Q308" s="214"/>
      <c r="R308" s="215">
        <f>R309</f>
        <v>0</v>
      </c>
      <c r="S308" s="214"/>
      <c r="T308" s="216">
        <f>T309</f>
        <v>0</v>
      </c>
      <c r="AR308" s="217" t="s">
        <v>81</v>
      </c>
      <c r="AT308" s="218" t="s">
        <v>70</v>
      </c>
      <c r="AU308" s="218" t="s">
        <v>79</v>
      </c>
      <c r="AY308" s="217" t="s">
        <v>148</v>
      </c>
      <c r="BK308" s="219">
        <f>BK309</f>
        <v>0</v>
      </c>
    </row>
    <row r="309" s="1" customFormat="1" ht="16.5" customHeight="1">
      <c r="B309" s="46"/>
      <c r="C309" s="222" t="s">
        <v>484</v>
      </c>
      <c r="D309" s="222" t="s">
        <v>151</v>
      </c>
      <c r="E309" s="223" t="s">
        <v>1498</v>
      </c>
      <c r="F309" s="224" t="s">
        <v>1500</v>
      </c>
      <c r="G309" s="225" t="s">
        <v>469</v>
      </c>
      <c r="H309" s="226">
        <v>1</v>
      </c>
      <c r="I309" s="227"/>
      <c r="J309" s="228">
        <f>ROUND(I309*H309,2)</f>
        <v>0</v>
      </c>
      <c r="K309" s="224" t="s">
        <v>21</v>
      </c>
      <c r="L309" s="72"/>
      <c r="M309" s="229" t="s">
        <v>21</v>
      </c>
      <c r="N309" s="230" t="s">
        <v>42</v>
      </c>
      <c r="O309" s="47"/>
      <c r="P309" s="231">
        <f>O309*H309</f>
        <v>0</v>
      </c>
      <c r="Q309" s="231">
        <v>0</v>
      </c>
      <c r="R309" s="231">
        <f>Q309*H309</f>
        <v>0</v>
      </c>
      <c r="S309" s="231">
        <v>0</v>
      </c>
      <c r="T309" s="232">
        <f>S309*H309</f>
        <v>0</v>
      </c>
      <c r="AR309" s="24" t="s">
        <v>256</v>
      </c>
      <c r="AT309" s="24" t="s">
        <v>151</v>
      </c>
      <c r="AU309" s="24" t="s">
        <v>81</v>
      </c>
      <c r="AY309" s="24" t="s">
        <v>148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24" t="s">
        <v>79</v>
      </c>
      <c r="BK309" s="233">
        <f>ROUND(I309*H309,2)</f>
        <v>0</v>
      </c>
      <c r="BL309" s="24" t="s">
        <v>256</v>
      </c>
      <c r="BM309" s="24" t="s">
        <v>1501</v>
      </c>
    </row>
    <row r="310" s="10" customFormat="1" ht="29.88" customHeight="1">
      <c r="B310" s="206"/>
      <c r="C310" s="207"/>
      <c r="D310" s="208" t="s">
        <v>70</v>
      </c>
      <c r="E310" s="220" t="s">
        <v>471</v>
      </c>
      <c r="F310" s="220" t="s">
        <v>472</v>
      </c>
      <c r="G310" s="207"/>
      <c r="H310" s="207"/>
      <c r="I310" s="210"/>
      <c r="J310" s="221">
        <f>BK310</f>
        <v>0</v>
      </c>
      <c r="K310" s="207"/>
      <c r="L310" s="212"/>
      <c r="M310" s="213"/>
      <c r="N310" s="214"/>
      <c r="O310" s="214"/>
      <c r="P310" s="215">
        <f>SUM(P311:P326)</f>
        <v>0</v>
      </c>
      <c r="Q310" s="214"/>
      <c r="R310" s="215">
        <f>SUM(R311:R326)</f>
        <v>0</v>
      </c>
      <c r="S310" s="214"/>
      <c r="T310" s="216">
        <f>SUM(T311:T326)</f>
        <v>13.762784999999999</v>
      </c>
      <c r="AR310" s="217" t="s">
        <v>81</v>
      </c>
      <c r="AT310" s="218" t="s">
        <v>70</v>
      </c>
      <c r="AU310" s="218" t="s">
        <v>79</v>
      </c>
      <c r="AY310" s="217" t="s">
        <v>148</v>
      </c>
      <c r="BK310" s="219">
        <f>SUM(BK311:BK326)</f>
        <v>0</v>
      </c>
    </row>
    <row r="311" s="1" customFormat="1" ht="25.5" customHeight="1">
      <c r="B311" s="46"/>
      <c r="C311" s="222" t="s">
        <v>489</v>
      </c>
      <c r="D311" s="222" t="s">
        <v>151</v>
      </c>
      <c r="E311" s="223" t="s">
        <v>1502</v>
      </c>
      <c r="F311" s="224" t="s">
        <v>1503</v>
      </c>
      <c r="G311" s="225" t="s">
        <v>98</v>
      </c>
      <c r="H311" s="226">
        <v>278.25</v>
      </c>
      <c r="I311" s="227"/>
      <c r="J311" s="228">
        <f>ROUND(I311*H311,2)</f>
        <v>0</v>
      </c>
      <c r="K311" s="224" t="s">
        <v>154</v>
      </c>
      <c r="L311" s="72"/>
      <c r="M311" s="229" t="s">
        <v>21</v>
      </c>
      <c r="N311" s="230" t="s">
        <v>42</v>
      </c>
      <c r="O311" s="47"/>
      <c r="P311" s="231">
        <f>O311*H311</f>
        <v>0</v>
      </c>
      <c r="Q311" s="231">
        <v>0</v>
      </c>
      <c r="R311" s="231">
        <f>Q311*H311</f>
        <v>0</v>
      </c>
      <c r="S311" s="231">
        <v>0.015779999999999999</v>
      </c>
      <c r="T311" s="232">
        <f>S311*H311</f>
        <v>4.3907849999999993</v>
      </c>
      <c r="AR311" s="24" t="s">
        <v>256</v>
      </c>
      <c r="AT311" s="24" t="s">
        <v>151</v>
      </c>
      <c r="AU311" s="24" t="s">
        <v>81</v>
      </c>
      <c r="AY311" s="24" t="s">
        <v>148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24" t="s">
        <v>79</v>
      </c>
      <c r="BK311" s="233">
        <f>ROUND(I311*H311,2)</f>
        <v>0</v>
      </c>
      <c r="BL311" s="24" t="s">
        <v>256</v>
      </c>
      <c r="BM311" s="24" t="s">
        <v>1504</v>
      </c>
    </row>
    <row r="312" s="11" customFormat="1">
      <c r="B312" s="234"/>
      <c r="C312" s="235"/>
      <c r="D312" s="236" t="s">
        <v>157</v>
      </c>
      <c r="E312" s="237" t="s">
        <v>21</v>
      </c>
      <c r="F312" s="238" t="s">
        <v>1505</v>
      </c>
      <c r="G312" s="235"/>
      <c r="H312" s="237" t="s">
        <v>21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AT312" s="244" t="s">
        <v>157</v>
      </c>
      <c r="AU312" s="244" t="s">
        <v>81</v>
      </c>
      <c r="AV312" s="11" t="s">
        <v>79</v>
      </c>
      <c r="AW312" s="11" t="s">
        <v>34</v>
      </c>
      <c r="AX312" s="11" t="s">
        <v>71</v>
      </c>
      <c r="AY312" s="244" t="s">
        <v>148</v>
      </c>
    </row>
    <row r="313" s="11" customFormat="1">
      <c r="B313" s="234"/>
      <c r="C313" s="235"/>
      <c r="D313" s="236" t="s">
        <v>157</v>
      </c>
      <c r="E313" s="237" t="s">
        <v>21</v>
      </c>
      <c r="F313" s="238" t="s">
        <v>612</v>
      </c>
      <c r="G313" s="235"/>
      <c r="H313" s="237" t="s">
        <v>21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AT313" s="244" t="s">
        <v>157</v>
      </c>
      <c r="AU313" s="244" t="s">
        <v>81</v>
      </c>
      <c r="AV313" s="11" t="s">
        <v>79</v>
      </c>
      <c r="AW313" s="11" t="s">
        <v>34</v>
      </c>
      <c r="AX313" s="11" t="s">
        <v>71</v>
      </c>
      <c r="AY313" s="244" t="s">
        <v>148</v>
      </c>
    </row>
    <row r="314" s="12" customFormat="1">
      <c r="B314" s="245"/>
      <c r="C314" s="246"/>
      <c r="D314" s="236" t="s">
        <v>157</v>
      </c>
      <c r="E314" s="247" t="s">
        <v>21</v>
      </c>
      <c r="F314" s="248" t="s">
        <v>1463</v>
      </c>
      <c r="G314" s="246"/>
      <c r="H314" s="249">
        <v>278.25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AT314" s="255" t="s">
        <v>157</v>
      </c>
      <c r="AU314" s="255" t="s">
        <v>81</v>
      </c>
      <c r="AV314" s="12" t="s">
        <v>81</v>
      </c>
      <c r="AW314" s="12" t="s">
        <v>34</v>
      </c>
      <c r="AX314" s="12" t="s">
        <v>79</v>
      </c>
      <c r="AY314" s="255" t="s">
        <v>148</v>
      </c>
    </row>
    <row r="315" s="1" customFormat="1" ht="16.5" customHeight="1">
      <c r="B315" s="46"/>
      <c r="C315" s="222" t="s">
        <v>494</v>
      </c>
      <c r="D315" s="222" t="s">
        <v>151</v>
      </c>
      <c r="E315" s="223" t="s">
        <v>1506</v>
      </c>
      <c r="F315" s="224" t="s">
        <v>1507</v>
      </c>
      <c r="G315" s="225" t="s">
        <v>98</v>
      </c>
      <c r="H315" s="226">
        <v>278.25</v>
      </c>
      <c r="I315" s="227"/>
      <c r="J315" s="228">
        <f>ROUND(I315*H315,2)</f>
        <v>0</v>
      </c>
      <c r="K315" s="224" t="s">
        <v>154</v>
      </c>
      <c r="L315" s="72"/>
      <c r="M315" s="229" t="s">
        <v>21</v>
      </c>
      <c r="N315" s="230" t="s">
        <v>42</v>
      </c>
      <c r="O315" s="47"/>
      <c r="P315" s="231">
        <f>O315*H315</f>
        <v>0</v>
      </c>
      <c r="Q315" s="231">
        <v>0</v>
      </c>
      <c r="R315" s="231">
        <f>Q315*H315</f>
        <v>0</v>
      </c>
      <c r="S315" s="231">
        <v>0.016</v>
      </c>
      <c r="T315" s="232">
        <f>S315*H315</f>
        <v>4.452</v>
      </c>
      <c r="AR315" s="24" t="s">
        <v>256</v>
      </c>
      <c r="AT315" s="24" t="s">
        <v>151</v>
      </c>
      <c r="AU315" s="24" t="s">
        <v>81</v>
      </c>
      <c r="AY315" s="24" t="s">
        <v>148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24" t="s">
        <v>79</v>
      </c>
      <c r="BK315" s="233">
        <f>ROUND(I315*H315,2)</f>
        <v>0</v>
      </c>
      <c r="BL315" s="24" t="s">
        <v>256</v>
      </c>
      <c r="BM315" s="24" t="s">
        <v>1508</v>
      </c>
    </row>
    <row r="316" s="11" customFormat="1">
      <c r="B316" s="234"/>
      <c r="C316" s="235"/>
      <c r="D316" s="236" t="s">
        <v>157</v>
      </c>
      <c r="E316" s="237" t="s">
        <v>21</v>
      </c>
      <c r="F316" s="238" t="s">
        <v>1509</v>
      </c>
      <c r="G316" s="235"/>
      <c r="H316" s="237" t="s">
        <v>21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AT316" s="244" t="s">
        <v>157</v>
      </c>
      <c r="AU316" s="244" t="s">
        <v>81</v>
      </c>
      <c r="AV316" s="11" t="s">
        <v>79</v>
      </c>
      <c r="AW316" s="11" t="s">
        <v>34</v>
      </c>
      <c r="AX316" s="11" t="s">
        <v>71</v>
      </c>
      <c r="AY316" s="244" t="s">
        <v>148</v>
      </c>
    </row>
    <row r="317" s="12" customFormat="1">
      <c r="B317" s="245"/>
      <c r="C317" s="246"/>
      <c r="D317" s="236" t="s">
        <v>157</v>
      </c>
      <c r="E317" s="247" t="s">
        <v>21</v>
      </c>
      <c r="F317" s="248" t="s">
        <v>1463</v>
      </c>
      <c r="G317" s="246"/>
      <c r="H317" s="249">
        <v>278.25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AT317" s="255" t="s">
        <v>157</v>
      </c>
      <c r="AU317" s="255" t="s">
        <v>81</v>
      </c>
      <c r="AV317" s="12" t="s">
        <v>81</v>
      </c>
      <c r="AW317" s="12" t="s">
        <v>34</v>
      </c>
      <c r="AX317" s="12" t="s">
        <v>79</v>
      </c>
      <c r="AY317" s="255" t="s">
        <v>148</v>
      </c>
    </row>
    <row r="318" s="1" customFormat="1" ht="25.5" customHeight="1">
      <c r="B318" s="46"/>
      <c r="C318" s="222" t="s">
        <v>499</v>
      </c>
      <c r="D318" s="222" t="s">
        <v>151</v>
      </c>
      <c r="E318" s="223" t="s">
        <v>1510</v>
      </c>
      <c r="F318" s="224" t="s">
        <v>1511</v>
      </c>
      <c r="G318" s="225" t="s">
        <v>162</v>
      </c>
      <c r="H318" s="226">
        <v>820</v>
      </c>
      <c r="I318" s="227"/>
      <c r="J318" s="228">
        <f>ROUND(I318*H318,2)</f>
        <v>0</v>
      </c>
      <c r="K318" s="224" t="s">
        <v>154</v>
      </c>
      <c r="L318" s="72"/>
      <c r="M318" s="229" t="s">
        <v>21</v>
      </c>
      <c r="N318" s="230" t="s">
        <v>42</v>
      </c>
      <c r="O318" s="47"/>
      <c r="P318" s="231">
        <f>O318*H318</f>
        <v>0</v>
      </c>
      <c r="Q318" s="231">
        <v>0</v>
      </c>
      <c r="R318" s="231">
        <f>Q318*H318</f>
        <v>0</v>
      </c>
      <c r="S318" s="231">
        <v>0.0060000000000000001</v>
      </c>
      <c r="T318" s="232">
        <f>S318*H318</f>
        <v>4.9199999999999999</v>
      </c>
      <c r="AR318" s="24" t="s">
        <v>256</v>
      </c>
      <c r="AT318" s="24" t="s">
        <v>151</v>
      </c>
      <c r="AU318" s="24" t="s">
        <v>81</v>
      </c>
      <c r="AY318" s="24" t="s">
        <v>148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24" t="s">
        <v>79</v>
      </c>
      <c r="BK318" s="233">
        <f>ROUND(I318*H318,2)</f>
        <v>0</v>
      </c>
      <c r="BL318" s="24" t="s">
        <v>256</v>
      </c>
      <c r="BM318" s="24" t="s">
        <v>1512</v>
      </c>
    </row>
    <row r="319" s="11" customFormat="1">
      <c r="B319" s="234"/>
      <c r="C319" s="235"/>
      <c r="D319" s="236" t="s">
        <v>157</v>
      </c>
      <c r="E319" s="237" t="s">
        <v>21</v>
      </c>
      <c r="F319" s="238" t="s">
        <v>1513</v>
      </c>
      <c r="G319" s="235"/>
      <c r="H319" s="237" t="s">
        <v>21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AT319" s="244" t="s">
        <v>157</v>
      </c>
      <c r="AU319" s="244" t="s">
        <v>81</v>
      </c>
      <c r="AV319" s="11" t="s">
        <v>79</v>
      </c>
      <c r="AW319" s="11" t="s">
        <v>34</v>
      </c>
      <c r="AX319" s="11" t="s">
        <v>71</v>
      </c>
      <c r="AY319" s="244" t="s">
        <v>148</v>
      </c>
    </row>
    <row r="320" s="11" customFormat="1">
      <c r="B320" s="234"/>
      <c r="C320" s="235"/>
      <c r="D320" s="236" t="s">
        <v>157</v>
      </c>
      <c r="E320" s="237" t="s">
        <v>21</v>
      </c>
      <c r="F320" s="238" t="s">
        <v>612</v>
      </c>
      <c r="G320" s="235"/>
      <c r="H320" s="237" t="s">
        <v>21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AT320" s="244" t="s">
        <v>157</v>
      </c>
      <c r="AU320" s="244" t="s">
        <v>81</v>
      </c>
      <c r="AV320" s="11" t="s">
        <v>79</v>
      </c>
      <c r="AW320" s="11" t="s">
        <v>34</v>
      </c>
      <c r="AX320" s="11" t="s">
        <v>71</v>
      </c>
      <c r="AY320" s="244" t="s">
        <v>148</v>
      </c>
    </row>
    <row r="321" s="12" customFormat="1">
      <c r="B321" s="245"/>
      <c r="C321" s="246"/>
      <c r="D321" s="236" t="s">
        <v>157</v>
      </c>
      <c r="E321" s="247" t="s">
        <v>21</v>
      </c>
      <c r="F321" s="248" t="s">
        <v>1514</v>
      </c>
      <c r="G321" s="246"/>
      <c r="H321" s="249">
        <v>430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AT321" s="255" t="s">
        <v>157</v>
      </c>
      <c r="AU321" s="255" t="s">
        <v>81</v>
      </c>
      <c r="AV321" s="12" t="s">
        <v>81</v>
      </c>
      <c r="AW321" s="12" t="s">
        <v>34</v>
      </c>
      <c r="AX321" s="12" t="s">
        <v>71</v>
      </c>
      <c r="AY321" s="255" t="s">
        <v>148</v>
      </c>
    </row>
    <row r="322" s="12" customFormat="1">
      <c r="B322" s="245"/>
      <c r="C322" s="246"/>
      <c r="D322" s="236" t="s">
        <v>157</v>
      </c>
      <c r="E322" s="247" t="s">
        <v>21</v>
      </c>
      <c r="F322" s="248" t="s">
        <v>1515</v>
      </c>
      <c r="G322" s="246"/>
      <c r="H322" s="249">
        <v>390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AT322" s="255" t="s">
        <v>157</v>
      </c>
      <c r="AU322" s="255" t="s">
        <v>81</v>
      </c>
      <c r="AV322" s="12" t="s">
        <v>81</v>
      </c>
      <c r="AW322" s="12" t="s">
        <v>34</v>
      </c>
      <c r="AX322" s="12" t="s">
        <v>71</v>
      </c>
      <c r="AY322" s="255" t="s">
        <v>148</v>
      </c>
    </row>
    <row r="323" s="13" customFormat="1">
      <c r="B323" s="256"/>
      <c r="C323" s="257"/>
      <c r="D323" s="236" t="s">
        <v>157</v>
      </c>
      <c r="E323" s="258" t="s">
        <v>21</v>
      </c>
      <c r="F323" s="259" t="s">
        <v>173</v>
      </c>
      <c r="G323" s="257"/>
      <c r="H323" s="260">
        <v>820</v>
      </c>
      <c r="I323" s="261"/>
      <c r="J323" s="257"/>
      <c r="K323" s="257"/>
      <c r="L323" s="262"/>
      <c r="M323" s="263"/>
      <c r="N323" s="264"/>
      <c r="O323" s="264"/>
      <c r="P323" s="264"/>
      <c r="Q323" s="264"/>
      <c r="R323" s="264"/>
      <c r="S323" s="264"/>
      <c r="T323" s="265"/>
      <c r="AT323" s="266" t="s">
        <v>157</v>
      </c>
      <c r="AU323" s="266" t="s">
        <v>81</v>
      </c>
      <c r="AV323" s="13" t="s">
        <v>155</v>
      </c>
      <c r="AW323" s="13" t="s">
        <v>34</v>
      </c>
      <c r="AX323" s="13" t="s">
        <v>79</v>
      </c>
      <c r="AY323" s="266" t="s">
        <v>148</v>
      </c>
    </row>
    <row r="324" s="1" customFormat="1" ht="25.5" customHeight="1">
      <c r="B324" s="46"/>
      <c r="C324" s="222" t="s">
        <v>503</v>
      </c>
      <c r="D324" s="222" t="s">
        <v>151</v>
      </c>
      <c r="E324" s="223" t="s">
        <v>1516</v>
      </c>
      <c r="F324" s="224" t="s">
        <v>1517</v>
      </c>
      <c r="G324" s="225" t="s">
        <v>218</v>
      </c>
      <c r="H324" s="226">
        <v>635</v>
      </c>
      <c r="I324" s="227"/>
      <c r="J324" s="228">
        <f>ROUND(I324*H324,2)</f>
        <v>0</v>
      </c>
      <c r="K324" s="224" t="s">
        <v>21</v>
      </c>
      <c r="L324" s="72"/>
      <c r="M324" s="229" t="s">
        <v>21</v>
      </c>
      <c r="N324" s="230" t="s">
        <v>42</v>
      </c>
      <c r="O324" s="47"/>
      <c r="P324" s="231">
        <f>O324*H324</f>
        <v>0</v>
      </c>
      <c r="Q324" s="231">
        <v>0</v>
      </c>
      <c r="R324" s="231">
        <f>Q324*H324</f>
        <v>0</v>
      </c>
      <c r="S324" s="231">
        <v>0</v>
      </c>
      <c r="T324" s="232">
        <f>S324*H324</f>
        <v>0</v>
      </c>
      <c r="AR324" s="24" t="s">
        <v>256</v>
      </c>
      <c r="AT324" s="24" t="s">
        <v>151</v>
      </c>
      <c r="AU324" s="24" t="s">
        <v>81</v>
      </c>
      <c r="AY324" s="24" t="s">
        <v>148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24" t="s">
        <v>79</v>
      </c>
      <c r="BK324" s="233">
        <f>ROUND(I324*H324,2)</f>
        <v>0</v>
      </c>
      <c r="BL324" s="24" t="s">
        <v>256</v>
      </c>
      <c r="BM324" s="24" t="s">
        <v>1518</v>
      </c>
    </row>
    <row r="325" s="11" customFormat="1">
      <c r="B325" s="234"/>
      <c r="C325" s="235"/>
      <c r="D325" s="236" t="s">
        <v>157</v>
      </c>
      <c r="E325" s="237" t="s">
        <v>21</v>
      </c>
      <c r="F325" s="238" t="s">
        <v>612</v>
      </c>
      <c r="G325" s="235"/>
      <c r="H325" s="237" t="s">
        <v>21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AT325" s="244" t="s">
        <v>157</v>
      </c>
      <c r="AU325" s="244" t="s">
        <v>81</v>
      </c>
      <c r="AV325" s="11" t="s">
        <v>79</v>
      </c>
      <c r="AW325" s="11" t="s">
        <v>34</v>
      </c>
      <c r="AX325" s="11" t="s">
        <v>71</v>
      </c>
      <c r="AY325" s="244" t="s">
        <v>148</v>
      </c>
    </row>
    <row r="326" s="12" customFormat="1">
      <c r="B326" s="245"/>
      <c r="C326" s="246"/>
      <c r="D326" s="236" t="s">
        <v>157</v>
      </c>
      <c r="E326" s="247" t="s">
        <v>21</v>
      </c>
      <c r="F326" s="248" t="s">
        <v>1519</v>
      </c>
      <c r="G326" s="246"/>
      <c r="H326" s="249">
        <v>635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AT326" s="255" t="s">
        <v>157</v>
      </c>
      <c r="AU326" s="255" t="s">
        <v>81</v>
      </c>
      <c r="AV326" s="12" t="s">
        <v>81</v>
      </c>
      <c r="AW326" s="12" t="s">
        <v>34</v>
      </c>
      <c r="AX326" s="12" t="s">
        <v>79</v>
      </c>
      <c r="AY326" s="255" t="s">
        <v>148</v>
      </c>
    </row>
    <row r="327" s="10" customFormat="1" ht="29.88" customHeight="1">
      <c r="B327" s="206"/>
      <c r="C327" s="207"/>
      <c r="D327" s="208" t="s">
        <v>70</v>
      </c>
      <c r="E327" s="220" t="s">
        <v>886</v>
      </c>
      <c r="F327" s="220" t="s">
        <v>887</v>
      </c>
      <c r="G327" s="207"/>
      <c r="H327" s="207"/>
      <c r="I327" s="210"/>
      <c r="J327" s="221">
        <f>BK327</f>
        <v>0</v>
      </c>
      <c r="K327" s="207"/>
      <c r="L327" s="212"/>
      <c r="M327" s="213"/>
      <c r="N327" s="214"/>
      <c r="O327" s="214"/>
      <c r="P327" s="215">
        <f>SUM(P328:P330)</f>
        <v>0</v>
      </c>
      <c r="Q327" s="214"/>
      <c r="R327" s="215">
        <f>SUM(R328:R330)</f>
        <v>0</v>
      </c>
      <c r="S327" s="214"/>
      <c r="T327" s="216">
        <f>SUM(T328:T330)</f>
        <v>0.0089200000000000008</v>
      </c>
      <c r="AR327" s="217" t="s">
        <v>81</v>
      </c>
      <c r="AT327" s="218" t="s">
        <v>70</v>
      </c>
      <c r="AU327" s="218" t="s">
        <v>79</v>
      </c>
      <c r="AY327" s="217" t="s">
        <v>148</v>
      </c>
      <c r="BK327" s="219">
        <f>SUM(BK328:BK330)</f>
        <v>0</v>
      </c>
    </row>
    <row r="328" s="1" customFormat="1" ht="16.5" customHeight="1">
      <c r="B328" s="46"/>
      <c r="C328" s="222" t="s">
        <v>149</v>
      </c>
      <c r="D328" s="222" t="s">
        <v>151</v>
      </c>
      <c r="E328" s="223" t="s">
        <v>1520</v>
      </c>
      <c r="F328" s="224" t="s">
        <v>1521</v>
      </c>
      <c r="G328" s="225" t="s">
        <v>218</v>
      </c>
      <c r="H328" s="226">
        <v>4</v>
      </c>
      <c r="I328" s="227"/>
      <c r="J328" s="228">
        <f>ROUND(I328*H328,2)</f>
        <v>0</v>
      </c>
      <c r="K328" s="224" t="s">
        <v>154</v>
      </c>
      <c r="L328" s="72"/>
      <c r="M328" s="229" t="s">
        <v>21</v>
      </c>
      <c r="N328" s="230" t="s">
        <v>42</v>
      </c>
      <c r="O328" s="47"/>
      <c r="P328" s="231">
        <f>O328*H328</f>
        <v>0</v>
      </c>
      <c r="Q328" s="231">
        <v>0</v>
      </c>
      <c r="R328" s="231">
        <f>Q328*H328</f>
        <v>0</v>
      </c>
      <c r="S328" s="231">
        <v>0.0022300000000000002</v>
      </c>
      <c r="T328" s="232">
        <f>S328*H328</f>
        <v>0.0089200000000000008</v>
      </c>
      <c r="AR328" s="24" t="s">
        <v>256</v>
      </c>
      <c r="AT328" s="24" t="s">
        <v>151</v>
      </c>
      <c r="AU328" s="24" t="s">
        <v>81</v>
      </c>
      <c r="AY328" s="24" t="s">
        <v>148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24" t="s">
        <v>79</v>
      </c>
      <c r="BK328" s="233">
        <f>ROUND(I328*H328,2)</f>
        <v>0</v>
      </c>
      <c r="BL328" s="24" t="s">
        <v>256</v>
      </c>
      <c r="BM328" s="24" t="s">
        <v>1522</v>
      </c>
    </row>
    <row r="329" s="11" customFormat="1">
      <c r="B329" s="234"/>
      <c r="C329" s="235"/>
      <c r="D329" s="236" t="s">
        <v>157</v>
      </c>
      <c r="E329" s="237" t="s">
        <v>21</v>
      </c>
      <c r="F329" s="238" t="s">
        <v>247</v>
      </c>
      <c r="G329" s="235"/>
      <c r="H329" s="237" t="s">
        <v>21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157</v>
      </c>
      <c r="AU329" s="244" t="s">
        <v>81</v>
      </c>
      <c r="AV329" s="11" t="s">
        <v>79</v>
      </c>
      <c r="AW329" s="11" t="s">
        <v>34</v>
      </c>
      <c r="AX329" s="11" t="s">
        <v>71</v>
      </c>
      <c r="AY329" s="244" t="s">
        <v>148</v>
      </c>
    </row>
    <row r="330" s="12" customFormat="1">
      <c r="B330" s="245"/>
      <c r="C330" s="246"/>
      <c r="D330" s="236" t="s">
        <v>157</v>
      </c>
      <c r="E330" s="247" t="s">
        <v>21</v>
      </c>
      <c r="F330" s="248" t="s">
        <v>155</v>
      </c>
      <c r="G330" s="246"/>
      <c r="H330" s="249">
        <v>4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AT330" s="255" t="s">
        <v>157</v>
      </c>
      <c r="AU330" s="255" t="s">
        <v>81</v>
      </c>
      <c r="AV330" s="12" t="s">
        <v>81</v>
      </c>
      <c r="AW330" s="12" t="s">
        <v>34</v>
      </c>
      <c r="AX330" s="12" t="s">
        <v>79</v>
      </c>
      <c r="AY330" s="255" t="s">
        <v>148</v>
      </c>
    </row>
    <row r="331" s="10" customFormat="1" ht="29.88" customHeight="1">
      <c r="B331" s="206"/>
      <c r="C331" s="207"/>
      <c r="D331" s="208" t="s">
        <v>70</v>
      </c>
      <c r="E331" s="220" t="s">
        <v>1523</v>
      </c>
      <c r="F331" s="220" t="s">
        <v>1524</v>
      </c>
      <c r="G331" s="207"/>
      <c r="H331" s="207"/>
      <c r="I331" s="210"/>
      <c r="J331" s="221">
        <f>BK331</f>
        <v>0</v>
      </c>
      <c r="K331" s="207"/>
      <c r="L331" s="212"/>
      <c r="M331" s="213"/>
      <c r="N331" s="214"/>
      <c r="O331" s="214"/>
      <c r="P331" s="215">
        <f>SUM(P332:P349)</f>
        <v>0</v>
      </c>
      <c r="Q331" s="214"/>
      <c r="R331" s="215">
        <f>SUM(R332:R349)</f>
        <v>0.082642799999999975</v>
      </c>
      <c r="S331" s="214"/>
      <c r="T331" s="216">
        <f>SUM(T332:T349)</f>
        <v>0</v>
      </c>
      <c r="AR331" s="217" t="s">
        <v>81</v>
      </c>
      <c r="AT331" s="218" t="s">
        <v>70</v>
      </c>
      <c r="AU331" s="218" t="s">
        <v>79</v>
      </c>
      <c r="AY331" s="217" t="s">
        <v>148</v>
      </c>
      <c r="BK331" s="219">
        <f>SUM(BK332:BK349)</f>
        <v>0</v>
      </c>
    </row>
    <row r="332" s="1" customFormat="1" ht="25.5" customHeight="1">
      <c r="B332" s="46"/>
      <c r="C332" s="222" t="s">
        <v>179</v>
      </c>
      <c r="D332" s="222" t="s">
        <v>151</v>
      </c>
      <c r="E332" s="223" t="s">
        <v>1525</v>
      </c>
      <c r="F332" s="224" t="s">
        <v>1526</v>
      </c>
      <c r="G332" s="225" t="s">
        <v>162</v>
      </c>
      <c r="H332" s="226">
        <v>3.5800000000000001</v>
      </c>
      <c r="I332" s="227"/>
      <c r="J332" s="228">
        <f>ROUND(I332*H332,2)</f>
        <v>0</v>
      </c>
      <c r="K332" s="224" t="s">
        <v>154</v>
      </c>
      <c r="L332" s="72"/>
      <c r="M332" s="229" t="s">
        <v>21</v>
      </c>
      <c r="N332" s="230" t="s">
        <v>42</v>
      </c>
      <c r="O332" s="47"/>
      <c r="P332" s="231">
        <f>O332*H332</f>
        <v>0</v>
      </c>
      <c r="Q332" s="231">
        <v>0.00062</v>
      </c>
      <c r="R332" s="231">
        <f>Q332*H332</f>
        <v>0.0022196</v>
      </c>
      <c r="S332" s="231">
        <v>0</v>
      </c>
      <c r="T332" s="232">
        <f>S332*H332</f>
        <v>0</v>
      </c>
      <c r="AR332" s="24" t="s">
        <v>256</v>
      </c>
      <c r="AT332" s="24" t="s">
        <v>151</v>
      </c>
      <c r="AU332" s="24" t="s">
        <v>81</v>
      </c>
      <c r="AY332" s="24" t="s">
        <v>148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24" t="s">
        <v>79</v>
      </c>
      <c r="BK332" s="233">
        <f>ROUND(I332*H332,2)</f>
        <v>0</v>
      </c>
      <c r="BL332" s="24" t="s">
        <v>256</v>
      </c>
      <c r="BM332" s="24" t="s">
        <v>1527</v>
      </c>
    </row>
    <row r="333" s="11" customFormat="1">
      <c r="B333" s="234"/>
      <c r="C333" s="235"/>
      <c r="D333" s="236" t="s">
        <v>157</v>
      </c>
      <c r="E333" s="237" t="s">
        <v>21</v>
      </c>
      <c r="F333" s="238" t="s">
        <v>186</v>
      </c>
      <c r="G333" s="235"/>
      <c r="H333" s="237" t="s">
        <v>21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AT333" s="244" t="s">
        <v>157</v>
      </c>
      <c r="AU333" s="244" t="s">
        <v>81</v>
      </c>
      <c r="AV333" s="11" t="s">
        <v>79</v>
      </c>
      <c r="AW333" s="11" t="s">
        <v>34</v>
      </c>
      <c r="AX333" s="11" t="s">
        <v>71</v>
      </c>
      <c r="AY333" s="244" t="s">
        <v>148</v>
      </c>
    </row>
    <row r="334" s="12" customFormat="1">
      <c r="B334" s="245"/>
      <c r="C334" s="246"/>
      <c r="D334" s="236" t="s">
        <v>157</v>
      </c>
      <c r="E334" s="247" t="s">
        <v>21</v>
      </c>
      <c r="F334" s="248" t="s">
        <v>1528</v>
      </c>
      <c r="G334" s="246"/>
      <c r="H334" s="249">
        <v>3.5800000000000001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AT334" s="255" t="s">
        <v>157</v>
      </c>
      <c r="AU334" s="255" t="s">
        <v>81</v>
      </c>
      <c r="AV334" s="12" t="s">
        <v>81</v>
      </c>
      <c r="AW334" s="12" t="s">
        <v>34</v>
      </c>
      <c r="AX334" s="12" t="s">
        <v>79</v>
      </c>
      <c r="AY334" s="255" t="s">
        <v>148</v>
      </c>
    </row>
    <row r="335" s="1" customFormat="1" ht="25.5" customHeight="1">
      <c r="B335" s="46"/>
      <c r="C335" s="222" t="s">
        <v>517</v>
      </c>
      <c r="D335" s="222" t="s">
        <v>151</v>
      </c>
      <c r="E335" s="223" t="s">
        <v>1529</v>
      </c>
      <c r="F335" s="224" t="s">
        <v>1530</v>
      </c>
      <c r="G335" s="225" t="s">
        <v>98</v>
      </c>
      <c r="H335" s="226">
        <v>2.9239999999999999</v>
      </c>
      <c r="I335" s="227"/>
      <c r="J335" s="228">
        <f>ROUND(I335*H335,2)</f>
        <v>0</v>
      </c>
      <c r="K335" s="224" t="s">
        <v>154</v>
      </c>
      <c r="L335" s="72"/>
      <c r="M335" s="229" t="s">
        <v>21</v>
      </c>
      <c r="N335" s="230" t="s">
        <v>42</v>
      </c>
      <c r="O335" s="47"/>
      <c r="P335" s="231">
        <f>O335*H335</f>
        <v>0</v>
      </c>
      <c r="Q335" s="231">
        <v>0.0035000000000000001</v>
      </c>
      <c r="R335" s="231">
        <f>Q335*H335</f>
        <v>0.010234</v>
      </c>
      <c r="S335" s="231">
        <v>0</v>
      </c>
      <c r="T335" s="232">
        <f>S335*H335</f>
        <v>0</v>
      </c>
      <c r="AR335" s="24" t="s">
        <v>256</v>
      </c>
      <c r="AT335" s="24" t="s">
        <v>151</v>
      </c>
      <c r="AU335" s="24" t="s">
        <v>81</v>
      </c>
      <c r="AY335" s="24" t="s">
        <v>148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24" t="s">
        <v>79</v>
      </c>
      <c r="BK335" s="233">
        <f>ROUND(I335*H335,2)</f>
        <v>0</v>
      </c>
      <c r="BL335" s="24" t="s">
        <v>256</v>
      </c>
      <c r="BM335" s="24" t="s">
        <v>1531</v>
      </c>
    </row>
    <row r="336" s="11" customFormat="1">
      <c r="B336" s="234"/>
      <c r="C336" s="235"/>
      <c r="D336" s="236" t="s">
        <v>157</v>
      </c>
      <c r="E336" s="237" t="s">
        <v>21</v>
      </c>
      <c r="F336" s="238" t="s">
        <v>186</v>
      </c>
      <c r="G336" s="235"/>
      <c r="H336" s="237" t="s">
        <v>21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AT336" s="244" t="s">
        <v>157</v>
      </c>
      <c r="AU336" s="244" t="s">
        <v>81</v>
      </c>
      <c r="AV336" s="11" t="s">
        <v>79</v>
      </c>
      <c r="AW336" s="11" t="s">
        <v>34</v>
      </c>
      <c r="AX336" s="11" t="s">
        <v>71</v>
      </c>
      <c r="AY336" s="244" t="s">
        <v>148</v>
      </c>
    </row>
    <row r="337" s="12" customFormat="1">
      <c r="B337" s="245"/>
      <c r="C337" s="246"/>
      <c r="D337" s="236" t="s">
        <v>157</v>
      </c>
      <c r="E337" s="247" t="s">
        <v>21</v>
      </c>
      <c r="F337" s="248" t="s">
        <v>1532</v>
      </c>
      <c r="G337" s="246"/>
      <c r="H337" s="249">
        <v>2.9239999999999999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AT337" s="255" t="s">
        <v>157</v>
      </c>
      <c r="AU337" s="255" t="s">
        <v>81</v>
      </c>
      <c r="AV337" s="12" t="s">
        <v>81</v>
      </c>
      <c r="AW337" s="12" t="s">
        <v>34</v>
      </c>
      <c r="AX337" s="12" t="s">
        <v>79</v>
      </c>
      <c r="AY337" s="255" t="s">
        <v>148</v>
      </c>
    </row>
    <row r="338" s="1" customFormat="1" ht="16.5" customHeight="1">
      <c r="B338" s="46"/>
      <c r="C338" s="269" t="s">
        <v>523</v>
      </c>
      <c r="D338" s="269" t="s">
        <v>321</v>
      </c>
      <c r="E338" s="270" t="s">
        <v>1533</v>
      </c>
      <c r="F338" s="271" t="s">
        <v>968</v>
      </c>
      <c r="G338" s="272" t="s">
        <v>98</v>
      </c>
      <c r="H338" s="273">
        <v>3.6099999999999999</v>
      </c>
      <c r="I338" s="274"/>
      <c r="J338" s="275">
        <f>ROUND(I338*H338,2)</f>
        <v>0</v>
      </c>
      <c r="K338" s="271" t="s">
        <v>154</v>
      </c>
      <c r="L338" s="276"/>
      <c r="M338" s="277" t="s">
        <v>21</v>
      </c>
      <c r="N338" s="278" t="s">
        <v>42</v>
      </c>
      <c r="O338" s="47"/>
      <c r="P338" s="231">
        <f>O338*H338</f>
        <v>0</v>
      </c>
      <c r="Q338" s="231">
        <v>0.019199999999999998</v>
      </c>
      <c r="R338" s="231">
        <f>Q338*H338</f>
        <v>0.069311999999999985</v>
      </c>
      <c r="S338" s="231">
        <v>0</v>
      </c>
      <c r="T338" s="232">
        <f>S338*H338</f>
        <v>0</v>
      </c>
      <c r="AR338" s="24" t="s">
        <v>324</v>
      </c>
      <c r="AT338" s="24" t="s">
        <v>321</v>
      </c>
      <c r="AU338" s="24" t="s">
        <v>81</v>
      </c>
      <c r="AY338" s="24" t="s">
        <v>148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24" t="s">
        <v>79</v>
      </c>
      <c r="BK338" s="233">
        <f>ROUND(I338*H338,2)</f>
        <v>0</v>
      </c>
      <c r="BL338" s="24" t="s">
        <v>256</v>
      </c>
      <c r="BM338" s="24" t="s">
        <v>1534</v>
      </c>
    </row>
    <row r="339" s="12" customFormat="1">
      <c r="B339" s="245"/>
      <c r="C339" s="246"/>
      <c r="D339" s="236" t="s">
        <v>157</v>
      </c>
      <c r="E339" s="247" t="s">
        <v>21</v>
      </c>
      <c r="F339" s="248" t="s">
        <v>1259</v>
      </c>
      <c r="G339" s="246"/>
      <c r="H339" s="249">
        <v>2.9239999999999999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AT339" s="255" t="s">
        <v>157</v>
      </c>
      <c r="AU339" s="255" t="s">
        <v>81</v>
      </c>
      <c r="AV339" s="12" t="s">
        <v>81</v>
      </c>
      <c r="AW339" s="12" t="s">
        <v>34</v>
      </c>
      <c r="AX339" s="12" t="s">
        <v>71</v>
      </c>
      <c r="AY339" s="255" t="s">
        <v>148</v>
      </c>
    </row>
    <row r="340" s="12" customFormat="1">
      <c r="B340" s="245"/>
      <c r="C340" s="246"/>
      <c r="D340" s="236" t="s">
        <v>157</v>
      </c>
      <c r="E340" s="247" t="s">
        <v>21</v>
      </c>
      <c r="F340" s="248" t="s">
        <v>1535</v>
      </c>
      <c r="G340" s="246"/>
      <c r="H340" s="249">
        <v>0.35799999999999998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AT340" s="255" t="s">
        <v>157</v>
      </c>
      <c r="AU340" s="255" t="s">
        <v>81</v>
      </c>
      <c r="AV340" s="12" t="s">
        <v>81</v>
      </c>
      <c r="AW340" s="12" t="s">
        <v>34</v>
      </c>
      <c r="AX340" s="12" t="s">
        <v>71</v>
      </c>
      <c r="AY340" s="255" t="s">
        <v>148</v>
      </c>
    </row>
    <row r="341" s="13" customFormat="1">
      <c r="B341" s="256"/>
      <c r="C341" s="257"/>
      <c r="D341" s="236" t="s">
        <v>157</v>
      </c>
      <c r="E341" s="258" t="s">
        <v>21</v>
      </c>
      <c r="F341" s="259" t="s">
        <v>173</v>
      </c>
      <c r="G341" s="257"/>
      <c r="H341" s="260">
        <v>3.282</v>
      </c>
      <c r="I341" s="261"/>
      <c r="J341" s="257"/>
      <c r="K341" s="257"/>
      <c r="L341" s="262"/>
      <c r="M341" s="263"/>
      <c r="N341" s="264"/>
      <c r="O341" s="264"/>
      <c r="P341" s="264"/>
      <c r="Q341" s="264"/>
      <c r="R341" s="264"/>
      <c r="S341" s="264"/>
      <c r="T341" s="265"/>
      <c r="AT341" s="266" t="s">
        <v>157</v>
      </c>
      <c r="AU341" s="266" t="s">
        <v>81</v>
      </c>
      <c r="AV341" s="13" t="s">
        <v>155</v>
      </c>
      <c r="AW341" s="13" t="s">
        <v>34</v>
      </c>
      <c r="AX341" s="13" t="s">
        <v>79</v>
      </c>
      <c r="AY341" s="266" t="s">
        <v>148</v>
      </c>
    </row>
    <row r="342" s="12" customFormat="1">
      <c r="B342" s="245"/>
      <c r="C342" s="246"/>
      <c r="D342" s="236" t="s">
        <v>157</v>
      </c>
      <c r="E342" s="246"/>
      <c r="F342" s="248" t="s">
        <v>1536</v>
      </c>
      <c r="G342" s="246"/>
      <c r="H342" s="249">
        <v>3.6099999999999999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AT342" s="255" t="s">
        <v>157</v>
      </c>
      <c r="AU342" s="255" t="s">
        <v>81</v>
      </c>
      <c r="AV342" s="12" t="s">
        <v>81</v>
      </c>
      <c r="AW342" s="12" t="s">
        <v>6</v>
      </c>
      <c r="AX342" s="12" t="s">
        <v>79</v>
      </c>
      <c r="AY342" s="255" t="s">
        <v>148</v>
      </c>
    </row>
    <row r="343" s="1" customFormat="1" ht="25.5" customHeight="1">
      <c r="B343" s="46"/>
      <c r="C343" s="222" t="s">
        <v>528</v>
      </c>
      <c r="D343" s="222" t="s">
        <v>151</v>
      </c>
      <c r="E343" s="223" t="s">
        <v>1537</v>
      </c>
      <c r="F343" s="224" t="s">
        <v>1538</v>
      </c>
      <c r="G343" s="225" t="s">
        <v>98</v>
      </c>
      <c r="H343" s="226">
        <v>2.9239999999999999</v>
      </c>
      <c r="I343" s="227"/>
      <c r="J343" s="228">
        <f>ROUND(I343*H343,2)</f>
        <v>0</v>
      </c>
      <c r="K343" s="224" t="s">
        <v>154</v>
      </c>
      <c r="L343" s="72"/>
      <c r="M343" s="229" t="s">
        <v>21</v>
      </c>
      <c r="N343" s="230" t="s">
        <v>42</v>
      </c>
      <c r="O343" s="47"/>
      <c r="P343" s="231">
        <f>O343*H343</f>
        <v>0</v>
      </c>
      <c r="Q343" s="231">
        <v>0</v>
      </c>
      <c r="R343" s="231">
        <f>Q343*H343</f>
        <v>0</v>
      </c>
      <c r="S343" s="231">
        <v>0</v>
      </c>
      <c r="T343" s="232">
        <f>S343*H343</f>
        <v>0</v>
      </c>
      <c r="AR343" s="24" t="s">
        <v>256</v>
      </c>
      <c r="AT343" s="24" t="s">
        <v>151</v>
      </c>
      <c r="AU343" s="24" t="s">
        <v>81</v>
      </c>
      <c r="AY343" s="24" t="s">
        <v>148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24" t="s">
        <v>79</v>
      </c>
      <c r="BK343" s="233">
        <f>ROUND(I343*H343,2)</f>
        <v>0</v>
      </c>
      <c r="BL343" s="24" t="s">
        <v>256</v>
      </c>
      <c r="BM343" s="24" t="s">
        <v>1539</v>
      </c>
    </row>
    <row r="344" s="1" customFormat="1" ht="16.5" customHeight="1">
      <c r="B344" s="46"/>
      <c r="C344" s="222" t="s">
        <v>534</v>
      </c>
      <c r="D344" s="222" t="s">
        <v>151</v>
      </c>
      <c r="E344" s="223" t="s">
        <v>189</v>
      </c>
      <c r="F344" s="224" t="s">
        <v>190</v>
      </c>
      <c r="G344" s="225" t="s">
        <v>98</v>
      </c>
      <c r="H344" s="226">
        <v>2.9239999999999999</v>
      </c>
      <c r="I344" s="227"/>
      <c r="J344" s="228">
        <f>ROUND(I344*H344,2)</f>
        <v>0</v>
      </c>
      <c r="K344" s="224" t="s">
        <v>154</v>
      </c>
      <c r="L344" s="72"/>
      <c r="M344" s="229" t="s">
        <v>21</v>
      </c>
      <c r="N344" s="230" t="s">
        <v>42</v>
      </c>
      <c r="O344" s="47"/>
      <c r="P344" s="231">
        <f>O344*H344</f>
        <v>0</v>
      </c>
      <c r="Q344" s="231">
        <v>0.00029999999999999997</v>
      </c>
      <c r="R344" s="231">
        <f>Q344*H344</f>
        <v>0.00087719999999999985</v>
      </c>
      <c r="S344" s="231">
        <v>0</v>
      </c>
      <c r="T344" s="232">
        <f>S344*H344</f>
        <v>0</v>
      </c>
      <c r="AR344" s="24" t="s">
        <v>256</v>
      </c>
      <c r="AT344" s="24" t="s">
        <v>151</v>
      </c>
      <c r="AU344" s="24" t="s">
        <v>81</v>
      </c>
      <c r="AY344" s="24" t="s">
        <v>148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24" t="s">
        <v>79</v>
      </c>
      <c r="BK344" s="233">
        <f>ROUND(I344*H344,2)</f>
        <v>0</v>
      </c>
      <c r="BL344" s="24" t="s">
        <v>256</v>
      </c>
      <c r="BM344" s="24" t="s">
        <v>1540</v>
      </c>
    </row>
    <row r="345" s="1" customFormat="1" ht="16.5" customHeight="1">
      <c r="B345" s="46"/>
      <c r="C345" s="222" t="s">
        <v>539</v>
      </c>
      <c r="D345" s="222" t="s">
        <v>151</v>
      </c>
      <c r="E345" s="223" t="s">
        <v>1541</v>
      </c>
      <c r="F345" s="224" t="s">
        <v>1542</v>
      </c>
      <c r="G345" s="225" t="s">
        <v>218</v>
      </c>
      <c r="H345" s="226">
        <v>11.933</v>
      </c>
      <c r="I345" s="227"/>
      <c r="J345" s="228">
        <f>ROUND(I345*H345,2)</f>
        <v>0</v>
      </c>
      <c r="K345" s="224" t="s">
        <v>154</v>
      </c>
      <c r="L345" s="72"/>
      <c r="M345" s="229" t="s">
        <v>21</v>
      </c>
      <c r="N345" s="230" t="s">
        <v>42</v>
      </c>
      <c r="O345" s="47"/>
      <c r="P345" s="231">
        <f>O345*H345</f>
        <v>0</v>
      </c>
      <c r="Q345" s="231">
        <v>0</v>
      </c>
      <c r="R345" s="231">
        <f>Q345*H345</f>
        <v>0</v>
      </c>
      <c r="S345" s="231">
        <v>0</v>
      </c>
      <c r="T345" s="232">
        <f>S345*H345</f>
        <v>0</v>
      </c>
      <c r="AR345" s="24" t="s">
        <v>256</v>
      </c>
      <c r="AT345" s="24" t="s">
        <v>151</v>
      </c>
      <c r="AU345" s="24" t="s">
        <v>81</v>
      </c>
      <c r="AY345" s="24" t="s">
        <v>148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24" t="s">
        <v>79</v>
      </c>
      <c r="BK345" s="233">
        <f>ROUND(I345*H345,2)</f>
        <v>0</v>
      </c>
      <c r="BL345" s="24" t="s">
        <v>256</v>
      </c>
      <c r="BM345" s="24" t="s">
        <v>1543</v>
      </c>
    </row>
    <row r="346" s="11" customFormat="1">
      <c r="B346" s="234"/>
      <c r="C346" s="235"/>
      <c r="D346" s="236" t="s">
        <v>157</v>
      </c>
      <c r="E346" s="237" t="s">
        <v>21</v>
      </c>
      <c r="F346" s="238" t="s">
        <v>186</v>
      </c>
      <c r="G346" s="235"/>
      <c r="H346" s="237" t="s">
        <v>21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AT346" s="244" t="s">
        <v>157</v>
      </c>
      <c r="AU346" s="244" t="s">
        <v>81</v>
      </c>
      <c r="AV346" s="11" t="s">
        <v>79</v>
      </c>
      <c r="AW346" s="11" t="s">
        <v>34</v>
      </c>
      <c r="AX346" s="11" t="s">
        <v>71</v>
      </c>
      <c r="AY346" s="244" t="s">
        <v>148</v>
      </c>
    </row>
    <row r="347" s="12" customFormat="1">
      <c r="B347" s="245"/>
      <c r="C347" s="246"/>
      <c r="D347" s="236" t="s">
        <v>157</v>
      </c>
      <c r="E347" s="247" t="s">
        <v>21</v>
      </c>
      <c r="F347" s="248" t="s">
        <v>1544</v>
      </c>
      <c r="G347" s="246"/>
      <c r="H347" s="249">
        <v>11.933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AT347" s="255" t="s">
        <v>157</v>
      </c>
      <c r="AU347" s="255" t="s">
        <v>81</v>
      </c>
      <c r="AV347" s="12" t="s">
        <v>81</v>
      </c>
      <c r="AW347" s="12" t="s">
        <v>34</v>
      </c>
      <c r="AX347" s="12" t="s">
        <v>79</v>
      </c>
      <c r="AY347" s="255" t="s">
        <v>148</v>
      </c>
    </row>
    <row r="348" s="1" customFormat="1" ht="38.25" customHeight="1">
      <c r="B348" s="46"/>
      <c r="C348" s="222" t="s">
        <v>545</v>
      </c>
      <c r="D348" s="222" t="s">
        <v>151</v>
      </c>
      <c r="E348" s="223" t="s">
        <v>1545</v>
      </c>
      <c r="F348" s="224" t="s">
        <v>1546</v>
      </c>
      <c r="G348" s="225" t="s">
        <v>265</v>
      </c>
      <c r="H348" s="226">
        <v>0.083000000000000004</v>
      </c>
      <c r="I348" s="227"/>
      <c r="J348" s="228">
        <f>ROUND(I348*H348,2)</f>
        <v>0</v>
      </c>
      <c r="K348" s="224" t="s">
        <v>154</v>
      </c>
      <c r="L348" s="72"/>
      <c r="M348" s="229" t="s">
        <v>21</v>
      </c>
      <c r="N348" s="230" t="s">
        <v>42</v>
      </c>
      <c r="O348" s="47"/>
      <c r="P348" s="231">
        <f>O348*H348</f>
        <v>0</v>
      </c>
      <c r="Q348" s="231">
        <v>0</v>
      </c>
      <c r="R348" s="231">
        <f>Q348*H348</f>
        <v>0</v>
      </c>
      <c r="S348" s="231">
        <v>0</v>
      </c>
      <c r="T348" s="232">
        <f>S348*H348</f>
        <v>0</v>
      </c>
      <c r="AR348" s="24" t="s">
        <v>256</v>
      </c>
      <c r="AT348" s="24" t="s">
        <v>151</v>
      </c>
      <c r="AU348" s="24" t="s">
        <v>81</v>
      </c>
      <c r="AY348" s="24" t="s">
        <v>148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24" t="s">
        <v>79</v>
      </c>
      <c r="BK348" s="233">
        <f>ROUND(I348*H348,2)</f>
        <v>0</v>
      </c>
      <c r="BL348" s="24" t="s">
        <v>256</v>
      </c>
      <c r="BM348" s="24" t="s">
        <v>1547</v>
      </c>
    </row>
    <row r="349" s="1" customFormat="1" ht="38.25" customHeight="1">
      <c r="B349" s="46"/>
      <c r="C349" s="222" t="s">
        <v>550</v>
      </c>
      <c r="D349" s="222" t="s">
        <v>151</v>
      </c>
      <c r="E349" s="223" t="s">
        <v>1548</v>
      </c>
      <c r="F349" s="224" t="s">
        <v>1549</v>
      </c>
      <c r="G349" s="225" t="s">
        <v>265</v>
      </c>
      <c r="H349" s="226">
        <v>0.083000000000000004</v>
      </c>
      <c r="I349" s="227"/>
      <c r="J349" s="228">
        <f>ROUND(I349*H349,2)</f>
        <v>0</v>
      </c>
      <c r="K349" s="224" t="s">
        <v>154</v>
      </c>
      <c r="L349" s="72"/>
      <c r="M349" s="229" t="s">
        <v>21</v>
      </c>
      <c r="N349" s="230" t="s">
        <v>42</v>
      </c>
      <c r="O349" s="47"/>
      <c r="P349" s="231">
        <f>O349*H349</f>
        <v>0</v>
      </c>
      <c r="Q349" s="231">
        <v>0</v>
      </c>
      <c r="R349" s="231">
        <f>Q349*H349</f>
        <v>0</v>
      </c>
      <c r="S349" s="231">
        <v>0</v>
      </c>
      <c r="T349" s="232">
        <f>S349*H349</f>
        <v>0</v>
      </c>
      <c r="AR349" s="24" t="s">
        <v>256</v>
      </c>
      <c r="AT349" s="24" t="s">
        <v>151</v>
      </c>
      <c r="AU349" s="24" t="s">
        <v>81</v>
      </c>
      <c r="AY349" s="24" t="s">
        <v>148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24" t="s">
        <v>79</v>
      </c>
      <c r="BK349" s="233">
        <f>ROUND(I349*H349,2)</f>
        <v>0</v>
      </c>
      <c r="BL349" s="24" t="s">
        <v>256</v>
      </c>
      <c r="BM349" s="24" t="s">
        <v>1550</v>
      </c>
    </row>
    <row r="350" s="10" customFormat="1" ht="29.88" customHeight="1">
      <c r="B350" s="206"/>
      <c r="C350" s="207"/>
      <c r="D350" s="208" t="s">
        <v>70</v>
      </c>
      <c r="E350" s="220" t="s">
        <v>1551</v>
      </c>
      <c r="F350" s="220" t="s">
        <v>1552</v>
      </c>
      <c r="G350" s="207"/>
      <c r="H350" s="207"/>
      <c r="I350" s="210"/>
      <c r="J350" s="221">
        <f>BK350</f>
        <v>0</v>
      </c>
      <c r="K350" s="207"/>
      <c r="L350" s="212"/>
      <c r="M350" s="213"/>
      <c r="N350" s="214"/>
      <c r="O350" s="214"/>
      <c r="P350" s="215">
        <f>SUM(P351:P378)</f>
        <v>0</v>
      </c>
      <c r="Q350" s="214"/>
      <c r="R350" s="215">
        <f>SUM(R351:R378)</f>
        <v>8.7155035000000005</v>
      </c>
      <c r="S350" s="214"/>
      <c r="T350" s="216">
        <f>SUM(T351:T378)</f>
        <v>0.037499999999999999</v>
      </c>
      <c r="AR350" s="217" t="s">
        <v>81</v>
      </c>
      <c r="AT350" s="218" t="s">
        <v>70</v>
      </c>
      <c r="AU350" s="218" t="s">
        <v>79</v>
      </c>
      <c r="AY350" s="217" t="s">
        <v>148</v>
      </c>
      <c r="BK350" s="219">
        <f>SUM(BK351:BK378)</f>
        <v>0</v>
      </c>
    </row>
    <row r="351" s="1" customFormat="1" ht="16.5" customHeight="1">
      <c r="B351" s="46"/>
      <c r="C351" s="222" t="s">
        <v>555</v>
      </c>
      <c r="D351" s="222" t="s">
        <v>151</v>
      </c>
      <c r="E351" s="223" t="s">
        <v>1553</v>
      </c>
      <c r="F351" s="224" t="s">
        <v>1554</v>
      </c>
      <c r="G351" s="225" t="s">
        <v>98</v>
      </c>
      <c r="H351" s="226">
        <v>2.5</v>
      </c>
      <c r="I351" s="227"/>
      <c r="J351" s="228">
        <f>ROUND(I351*H351,2)</f>
        <v>0</v>
      </c>
      <c r="K351" s="224" t="s">
        <v>154</v>
      </c>
      <c r="L351" s="72"/>
      <c r="M351" s="229" t="s">
        <v>21</v>
      </c>
      <c r="N351" s="230" t="s">
        <v>42</v>
      </c>
      <c r="O351" s="47"/>
      <c r="P351" s="231">
        <f>O351*H351</f>
        <v>0</v>
      </c>
      <c r="Q351" s="231">
        <v>0</v>
      </c>
      <c r="R351" s="231">
        <f>Q351*H351</f>
        <v>0</v>
      </c>
      <c r="S351" s="231">
        <v>0.014999999999999999</v>
      </c>
      <c r="T351" s="232">
        <f>S351*H351</f>
        <v>0.037499999999999999</v>
      </c>
      <c r="AR351" s="24" t="s">
        <v>256</v>
      </c>
      <c r="AT351" s="24" t="s">
        <v>151</v>
      </c>
      <c r="AU351" s="24" t="s">
        <v>81</v>
      </c>
      <c r="AY351" s="24" t="s">
        <v>148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24" t="s">
        <v>79</v>
      </c>
      <c r="BK351" s="233">
        <f>ROUND(I351*H351,2)</f>
        <v>0</v>
      </c>
      <c r="BL351" s="24" t="s">
        <v>256</v>
      </c>
      <c r="BM351" s="24" t="s">
        <v>1555</v>
      </c>
    </row>
    <row r="352" s="11" customFormat="1">
      <c r="B352" s="234"/>
      <c r="C352" s="235"/>
      <c r="D352" s="236" t="s">
        <v>157</v>
      </c>
      <c r="E352" s="237" t="s">
        <v>21</v>
      </c>
      <c r="F352" s="238" t="s">
        <v>1556</v>
      </c>
      <c r="G352" s="235"/>
      <c r="H352" s="237" t="s">
        <v>21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AT352" s="244" t="s">
        <v>157</v>
      </c>
      <c r="AU352" s="244" t="s">
        <v>81</v>
      </c>
      <c r="AV352" s="11" t="s">
        <v>79</v>
      </c>
      <c r="AW352" s="11" t="s">
        <v>34</v>
      </c>
      <c r="AX352" s="11" t="s">
        <v>71</v>
      </c>
      <c r="AY352" s="244" t="s">
        <v>148</v>
      </c>
    </row>
    <row r="353" s="12" customFormat="1">
      <c r="B353" s="245"/>
      <c r="C353" s="246"/>
      <c r="D353" s="236" t="s">
        <v>157</v>
      </c>
      <c r="E353" s="247" t="s">
        <v>21</v>
      </c>
      <c r="F353" s="248" t="s">
        <v>1557</v>
      </c>
      <c r="G353" s="246"/>
      <c r="H353" s="249">
        <v>2.5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AT353" s="255" t="s">
        <v>157</v>
      </c>
      <c r="AU353" s="255" t="s">
        <v>81</v>
      </c>
      <c r="AV353" s="12" t="s">
        <v>81</v>
      </c>
      <c r="AW353" s="12" t="s">
        <v>34</v>
      </c>
      <c r="AX353" s="12" t="s">
        <v>79</v>
      </c>
      <c r="AY353" s="255" t="s">
        <v>148</v>
      </c>
    </row>
    <row r="354" s="1" customFormat="1" ht="51" customHeight="1">
      <c r="B354" s="46"/>
      <c r="C354" s="222" t="s">
        <v>560</v>
      </c>
      <c r="D354" s="222" t="s">
        <v>151</v>
      </c>
      <c r="E354" s="223" t="s">
        <v>1558</v>
      </c>
      <c r="F354" s="224" t="s">
        <v>1559</v>
      </c>
      <c r="G354" s="225" t="s">
        <v>98</v>
      </c>
      <c r="H354" s="226">
        <v>2.5</v>
      </c>
      <c r="I354" s="227"/>
      <c r="J354" s="228">
        <f>ROUND(I354*H354,2)</f>
        <v>0</v>
      </c>
      <c r="K354" s="224" t="s">
        <v>154</v>
      </c>
      <c r="L354" s="72"/>
      <c r="M354" s="229" t="s">
        <v>21</v>
      </c>
      <c r="N354" s="230" t="s">
        <v>42</v>
      </c>
      <c r="O354" s="47"/>
      <c r="P354" s="231">
        <f>O354*H354</f>
        <v>0</v>
      </c>
      <c r="Q354" s="231">
        <v>0.0011199999999999999</v>
      </c>
      <c r="R354" s="231">
        <f>Q354*H354</f>
        <v>0.0027999999999999995</v>
      </c>
      <c r="S354" s="231">
        <v>0</v>
      </c>
      <c r="T354" s="232">
        <f>S354*H354</f>
        <v>0</v>
      </c>
      <c r="AR354" s="24" t="s">
        <v>256</v>
      </c>
      <c r="AT354" s="24" t="s">
        <v>151</v>
      </c>
      <c r="AU354" s="24" t="s">
        <v>81</v>
      </c>
      <c r="AY354" s="24" t="s">
        <v>148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24" t="s">
        <v>79</v>
      </c>
      <c r="BK354" s="233">
        <f>ROUND(I354*H354,2)</f>
        <v>0</v>
      </c>
      <c r="BL354" s="24" t="s">
        <v>256</v>
      </c>
      <c r="BM354" s="24" t="s">
        <v>1560</v>
      </c>
    </row>
    <row r="355" s="1" customFormat="1" ht="16.5" customHeight="1">
      <c r="B355" s="46"/>
      <c r="C355" s="269" t="s">
        <v>565</v>
      </c>
      <c r="D355" s="269" t="s">
        <v>321</v>
      </c>
      <c r="E355" s="270" t="s">
        <v>1561</v>
      </c>
      <c r="F355" s="271" t="s">
        <v>1562</v>
      </c>
      <c r="G355" s="272" t="s">
        <v>98</v>
      </c>
      <c r="H355" s="273">
        <v>2.5499999999999998</v>
      </c>
      <c r="I355" s="274"/>
      <c r="J355" s="275">
        <f>ROUND(I355*H355,2)</f>
        <v>0</v>
      </c>
      <c r="K355" s="271" t="s">
        <v>154</v>
      </c>
      <c r="L355" s="276"/>
      <c r="M355" s="277" t="s">
        <v>21</v>
      </c>
      <c r="N355" s="278" t="s">
        <v>42</v>
      </c>
      <c r="O355" s="47"/>
      <c r="P355" s="231">
        <f>O355*H355</f>
        <v>0</v>
      </c>
      <c r="Q355" s="231">
        <v>0.01617</v>
      </c>
      <c r="R355" s="231">
        <f>Q355*H355</f>
        <v>0.041233499999999999</v>
      </c>
      <c r="S355" s="231">
        <v>0</v>
      </c>
      <c r="T355" s="232">
        <f>S355*H355</f>
        <v>0</v>
      </c>
      <c r="AR355" s="24" t="s">
        <v>324</v>
      </c>
      <c r="AT355" s="24" t="s">
        <v>321</v>
      </c>
      <c r="AU355" s="24" t="s">
        <v>81</v>
      </c>
      <c r="AY355" s="24" t="s">
        <v>148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24" t="s">
        <v>79</v>
      </c>
      <c r="BK355" s="233">
        <f>ROUND(I355*H355,2)</f>
        <v>0</v>
      </c>
      <c r="BL355" s="24" t="s">
        <v>256</v>
      </c>
      <c r="BM355" s="24" t="s">
        <v>1563</v>
      </c>
    </row>
    <row r="356" s="12" customFormat="1">
      <c r="B356" s="245"/>
      <c r="C356" s="246"/>
      <c r="D356" s="236" t="s">
        <v>157</v>
      </c>
      <c r="E356" s="246"/>
      <c r="F356" s="248" t="s">
        <v>1564</v>
      </c>
      <c r="G356" s="246"/>
      <c r="H356" s="249">
        <v>2.5499999999999998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AT356" s="255" t="s">
        <v>157</v>
      </c>
      <c r="AU356" s="255" t="s">
        <v>81</v>
      </c>
      <c r="AV356" s="12" t="s">
        <v>81</v>
      </c>
      <c r="AW356" s="12" t="s">
        <v>6</v>
      </c>
      <c r="AX356" s="12" t="s">
        <v>79</v>
      </c>
      <c r="AY356" s="255" t="s">
        <v>148</v>
      </c>
    </row>
    <row r="357" s="1" customFormat="1" ht="25.5" customHeight="1">
      <c r="B357" s="46"/>
      <c r="C357" s="222" t="s">
        <v>571</v>
      </c>
      <c r="D357" s="222" t="s">
        <v>151</v>
      </c>
      <c r="E357" s="223" t="s">
        <v>1565</v>
      </c>
      <c r="F357" s="224" t="s">
        <v>1566</v>
      </c>
      <c r="G357" s="225" t="s">
        <v>98</v>
      </c>
      <c r="H357" s="226">
        <v>2.5</v>
      </c>
      <c r="I357" s="227"/>
      <c r="J357" s="228">
        <f>ROUND(I357*H357,2)</f>
        <v>0</v>
      </c>
      <c r="K357" s="224" t="s">
        <v>154</v>
      </c>
      <c r="L357" s="72"/>
      <c r="M357" s="229" t="s">
        <v>21</v>
      </c>
      <c r="N357" s="230" t="s">
        <v>42</v>
      </c>
      <c r="O357" s="47"/>
      <c r="P357" s="231">
        <f>O357*H357</f>
        <v>0</v>
      </c>
      <c r="Q357" s="231">
        <v>0.00048000000000000001</v>
      </c>
      <c r="R357" s="231">
        <f>Q357*H357</f>
        <v>0.0012000000000000001</v>
      </c>
      <c r="S357" s="231">
        <v>0</v>
      </c>
      <c r="T357" s="232">
        <f>S357*H357</f>
        <v>0</v>
      </c>
      <c r="AR357" s="24" t="s">
        <v>256</v>
      </c>
      <c r="AT357" s="24" t="s">
        <v>151</v>
      </c>
      <c r="AU357" s="24" t="s">
        <v>81</v>
      </c>
      <c r="AY357" s="24" t="s">
        <v>148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24" t="s">
        <v>79</v>
      </c>
      <c r="BK357" s="233">
        <f>ROUND(I357*H357,2)</f>
        <v>0</v>
      </c>
      <c r="BL357" s="24" t="s">
        <v>256</v>
      </c>
      <c r="BM357" s="24" t="s">
        <v>1567</v>
      </c>
    </row>
    <row r="358" s="1" customFormat="1" ht="16.5" customHeight="1">
      <c r="B358" s="46"/>
      <c r="C358" s="222" t="s">
        <v>577</v>
      </c>
      <c r="D358" s="222" t="s">
        <v>151</v>
      </c>
      <c r="E358" s="223" t="s">
        <v>189</v>
      </c>
      <c r="F358" s="224" t="s">
        <v>190</v>
      </c>
      <c r="G358" s="225" t="s">
        <v>98</v>
      </c>
      <c r="H358" s="226">
        <v>278.25</v>
      </c>
      <c r="I358" s="227"/>
      <c r="J358" s="228">
        <f>ROUND(I358*H358,2)</f>
        <v>0</v>
      </c>
      <c r="K358" s="224" t="s">
        <v>154</v>
      </c>
      <c r="L358" s="72"/>
      <c r="M358" s="229" t="s">
        <v>21</v>
      </c>
      <c r="N358" s="230" t="s">
        <v>42</v>
      </c>
      <c r="O358" s="47"/>
      <c r="P358" s="231">
        <f>O358*H358</f>
        <v>0</v>
      </c>
      <c r="Q358" s="231">
        <v>0.00029999999999999997</v>
      </c>
      <c r="R358" s="231">
        <f>Q358*H358</f>
        <v>0.083474999999999994</v>
      </c>
      <c r="S358" s="231">
        <v>0</v>
      </c>
      <c r="T358" s="232">
        <f>S358*H358</f>
        <v>0</v>
      </c>
      <c r="AR358" s="24" t="s">
        <v>256</v>
      </c>
      <c r="AT358" s="24" t="s">
        <v>151</v>
      </c>
      <c r="AU358" s="24" t="s">
        <v>81</v>
      </c>
      <c r="AY358" s="24" t="s">
        <v>148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24" t="s">
        <v>79</v>
      </c>
      <c r="BK358" s="233">
        <f>ROUND(I358*H358,2)</f>
        <v>0</v>
      </c>
      <c r="BL358" s="24" t="s">
        <v>256</v>
      </c>
      <c r="BM358" s="24" t="s">
        <v>1568</v>
      </c>
    </row>
    <row r="359" s="1" customFormat="1" ht="25.5" customHeight="1">
      <c r="B359" s="46"/>
      <c r="C359" s="222" t="s">
        <v>583</v>
      </c>
      <c r="D359" s="222" t="s">
        <v>151</v>
      </c>
      <c r="E359" s="223" t="s">
        <v>1569</v>
      </c>
      <c r="F359" s="224" t="s">
        <v>1570</v>
      </c>
      <c r="G359" s="225" t="s">
        <v>98</v>
      </c>
      <c r="H359" s="226">
        <v>278.25</v>
      </c>
      <c r="I359" s="227"/>
      <c r="J359" s="228">
        <f>ROUND(I359*H359,2)</f>
        <v>0</v>
      </c>
      <c r="K359" s="224" t="s">
        <v>154</v>
      </c>
      <c r="L359" s="72"/>
      <c r="M359" s="229" t="s">
        <v>21</v>
      </c>
      <c r="N359" s="230" t="s">
        <v>42</v>
      </c>
      <c r="O359" s="47"/>
      <c r="P359" s="231">
        <f>O359*H359</f>
        <v>0</v>
      </c>
      <c r="Q359" s="231">
        <v>0.0077000000000000002</v>
      </c>
      <c r="R359" s="231">
        <f>Q359*H359</f>
        <v>2.142525</v>
      </c>
      <c r="S359" s="231">
        <v>0</v>
      </c>
      <c r="T359" s="232">
        <f>S359*H359</f>
        <v>0</v>
      </c>
      <c r="AR359" s="24" t="s">
        <v>256</v>
      </c>
      <c r="AT359" s="24" t="s">
        <v>151</v>
      </c>
      <c r="AU359" s="24" t="s">
        <v>81</v>
      </c>
      <c r="AY359" s="24" t="s">
        <v>148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24" t="s">
        <v>79</v>
      </c>
      <c r="BK359" s="233">
        <f>ROUND(I359*H359,2)</f>
        <v>0</v>
      </c>
      <c r="BL359" s="24" t="s">
        <v>256</v>
      </c>
      <c r="BM359" s="24" t="s">
        <v>1571</v>
      </c>
    </row>
    <row r="360" s="1" customFormat="1">
      <c r="B360" s="46"/>
      <c r="C360" s="74"/>
      <c r="D360" s="236" t="s">
        <v>177</v>
      </c>
      <c r="E360" s="74"/>
      <c r="F360" s="267" t="s">
        <v>1572</v>
      </c>
      <c r="G360" s="74"/>
      <c r="H360" s="74"/>
      <c r="I360" s="192"/>
      <c r="J360" s="74"/>
      <c r="K360" s="74"/>
      <c r="L360" s="72"/>
      <c r="M360" s="268"/>
      <c r="N360" s="47"/>
      <c r="O360" s="47"/>
      <c r="P360" s="47"/>
      <c r="Q360" s="47"/>
      <c r="R360" s="47"/>
      <c r="S360" s="47"/>
      <c r="T360" s="95"/>
      <c r="AT360" s="24" t="s">
        <v>177</v>
      </c>
      <c r="AU360" s="24" t="s">
        <v>81</v>
      </c>
    </row>
    <row r="361" s="1" customFormat="1" ht="25.5" customHeight="1">
      <c r="B361" s="46"/>
      <c r="C361" s="222" t="s">
        <v>597</v>
      </c>
      <c r="D361" s="222" t="s">
        <v>151</v>
      </c>
      <c r="E361" s="223" t="s">
        <v>1573</v>
      </c>
      <c r="F361" s="224" t="s">
        <v>1574</v>
      </c>
      <c r="G361" s="225" t="s">
        <v>98</v>
      </c>
      <c r="H361" s="226">
        <v>3339</v>
      </c>
      <c r="I361" s="227"/>
      <c r="J361" s="228">
        <f>ROUND(I361*H361,2)</f>
        <v>0</v>
      </c>
      <c r="K361" s="224" t="s">
        <v>154</v>
      </c>
      <c r="L361" s="72"/>
      <c r="M361" s="229" t="s">
        <v>21</v>
      </c>
      <c r="N361" s="230" t="s">
        <v>42</v>
      </c>
      <c r="O361" s="47"/>
      <c r="P361" s="231">
        <f>O361*H361</f>
        <v>0</v>
      </c>
      <c r="Q361" s="231">
        <v>0.0019300000000000001</v>
      </c>
      <c r="R361" s="231">
        <f>Q361*H361</f>
        <v>6.4442700000000004</v>
      </c>
      <c r="S361" s="231">
        <v>0</v>
      </c>
      <c r="T361" s="232">
        <f>S361*H361</f>
        <v>0</v>
      </c>
      <c r="AR361" s="24" t="s">
        <v>256</v>
      </c>
      <c r="AT361" s="24" t="s">
        <v>151</v>
      </c>
      <c r="AU361" s="24" t="s">
        <v>81</v>
      </c>
      <c r="AY361" s="24" t="s">
        <v>148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24" t="s">
        <v>79</v>
      </c>
      <c r="BK361" s="233">
        <f>ROUND(I361*H361,2)</f>
        <v>0</v>
      </c>
      <c r="BL361" s="24" t="s">
        <v>256</v>
      </c>
      <c r="BM361" s="24" t="s">
        <v>1575</v>
      </c>
    </row>
    <row r="362" s="12" customFormat="1">
      <c r="B362" s="245"/>
      <c r="C362" s="246"/>
      <c r="D362" s="236" t="s">
        <v>157</v>
      </c>
      <c r="E362" s="246"/>
      <c r="F362" s="248" t="s">
        <v>1576</v>
      </c>
      <c r="G362" s="246"/>
      <c r="H362" s="249">
        <v>3339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AT362" s="255" t="s">
        <v>157</v>
      </c>
      <c r="AU362" s="255" t="s">
        <v>81</v>
      </c>
      <c r="AV362" s="12" t="s">
        <v>81</v>
      </c>
      <c r="AW362" s="12" t="s">
        <v>6</v>
      </c>
      <c r="AX362" s="12" t="s">
        <v>79</v>
      </c>
      <c r="AY362" s="255" t="s">
        <v>148</v>
      </c>
    </row>
    <row r="363" s="1" customFormat="1" ht="25.5" customHeight="1">
      <c r="B363" s="46"/>
      <c r="C363" s="222" t="s">
        <v>603</v>
      </c>
      <c r="D363" s="222" t="s">
        <v>151</v>
      </c>
      <c r="E363" s="223" t="s">
        <v>1577</v>
      </c>
      <c r="F363" s="224" t="s">
        <v>1578</v>
      </c>
      <c r="G363" s="225" t="s">
        <v>98</v>
      </c>
      <c r="H363" s="226">
        <v>278.25</v>
      </c>
      <c r="I363" s="227"/>
      <c r="J363" s="228">
        <f>ROUND(I363*H363,2)</f>
        <v>0</v>
      </c>
      <c r="K363" s="224" t="s">
        <v>21</v>
      </c>
      <c r="L363" s="72"/>
      <c r="M363" s="229" t="s">
        <v>21</v>
      </c>
      <c r="N363" s="230" t="s">
        <v>42</v>
      </c>
      <c r="O363" s="47"/>
      <c r="P363" s="231">
        <f>O363*H363</f>
        <v>0</v>
      </c>
      <c r="Q363" s="231">
        <v>0</v>
      </c>
      <c r="R363" s="231">
        <f>Q363*H363</f>
        <v>0</v>
      </c>
      <c r="S363" s="231">
        <v>0</v>
      </c>
      <c r="T363" s="232">
        <f>S363*H363</f>
        <v>0</v>
      </c>
      <c r="AR363" s="24" t="s">
        <v>256</v>
      </c>
      <c r="AT363" s="24" t="s">
        <v>151</v>
      </c>
      <c r="AU363" s="24" t="s">
        <v>81</v>
      </c>
      <c r="AY363" s="24" t="s">
        <v>148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24" t="s">
        <v>79</v>
      </c>
      <c r="BK363" s="233">
        <f>ROUND(I363*H363,2)</f>
        <v>0</v>
      </c>
      <c r="BL363" s="24" t="s">
        <v>256</v>
      </c>
      <c r="BM363" s="24" t="s">
        <v>1579</v>
      </c>
    </row>
    <row r="364" s="11" customFormat="1">
      <c r="B364" s="234"/>
      <c r="C364" s="235"/>
      <c r="D364" s="236" t="s">
        <v>157</v>
      </c>
      <c r="E364" s="237" t="s">
        <v>21</v>
      </c>
      <c r="F364" s="238" t="s">
        <v>1580</v>
      </c>
      <c r="G364" s="235"/>
      <c r="H364" s="237" t="s">
        <v>21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AT364" s="244" t="s">
        <v>157</v>
      </c>
      <c r="AU364" s="244" t="s">
        <v>81</v>
      </c>
      <c r="AV364" s="11" t="s">
        <v>79</v>
      </c>
      <c r="AW364" s="11" t="s">
        <v>34</v>
      </c>
      <c r="AX364" s="11" t="s">
        <v>71</v>
      </c>
      <c r="AY364" s="244" t="s">
        <v>148</v>
      </c>
    </row>
    <row r="365" s="11" customFormat="1">
      <c r="B365" s="234"/>
      <c r="C365" s="235"/>
      <c r="D365" s="236" t="s">
        <v>157</v>
      </c>
      <c r="E365" s="237" t="s">
        <v>21</v>
      </c>
      <c r="F365" s="238" t="s">
        <v>1468</v>
      </c>
      <c r="G365" s="235"/>
      <c r="H365" s="237" t="s">
        <v>21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AT365" s="244" t="s">
        <v>157</v>
      </c>
      <c r="AU365" s="244" t="s">
        <v>81</v>
      </c>
      <c r="AV365" s="11" t="s">
        <v>79</v>
      </c>
      <c r="AW365" s="11" t="s">
        <v>34</v>
      </c>
      <c r="AX365" s="11" t="s">
        <v>71</v>
      </c>
      <c r="AY365" s="244" t="s">
        <v>148</v>
      </c>
    </row>
    <row r="366" s="12" customFormat="1">
      <c r="B366" s="245"/>
      <c r="C366" s="246"/>
      <c r="D366" s="236" t="s">
        <v>157</v>
      </c>
      <c r="E366" s="247" t="s">
        <v>21</v>
      </c>
      <c r="F366" s="248" t="s">
        <v>1581</v>
      </c>
      <c r="G366" s="246"/>
      <c r="H366" s="249">
        <v>278.25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AT366" s="255" t="s">
        <v>157</v>
      </c>
      <c r="AU366" s="255" t="s">
        <v>81</v>
      </c>
      <c r="AV366" s="12" t="s">
        <v>81</v>
      </c>
      <c r="AW366" s="12" t="s">
        <v>34</v>
      </c>
      <c r="AX366" s="12" t="s">
        <v>79</v>
      </c>
      <c r="AY366" s="255" t="s">
        <v>148</v>
      </c>
    </row>
    <row r="367" s="1" customFormat="1" ht="25.5" customHeight="1">
      <c r="B367" s="46"/>
      <c r="C367" s="222" t="s">
        <v>608</v>
      </c>
      <c r="D367" s="222" t="s">
        <v>151</v>
      </c>
      <c r="E367" s="223" t="s">
        <v>1582</v>
      </c>
      <c r="F367" s="224" t="s">
        <v>1583</v>
      </c>
      <c r="G367" s="225" t="s">
        <v>162</v>
      </c>
      <c r="H367" s="226">
        <v>32</v>
      </c>
      <c r="I367" s="227"/>
      <c r="J367" s="228">
        <f>ROUND(I367*H367,2)</f>
        <v>0</v>
      </c>
      <c r="K367" s="224" t="s">
        <v>21</v>
      </c>
      <c r="L367" s="72"/>
      <c r="M367" s="229" t="s">
        <v>21</v>
      </c>
      <c r="N367" s="230" t="s">
        <v>42</v>
      </c>
      <c r="O367" s="47"/>
      <c r="P367" s="231">
        <f>O367*H367</f>
        <v>0</v>
      </c>
      <c r="Q367" s="231">
        <v>0</v>
      </c>
      <c r="R367" s="231">
        <f>Q367*H367</f>
        <v>0</v>
      </c>
      <c r="S367" s="231">
        <v>0</v>
      </c>
      <c r="T367" s="232">
        <f>S367*H367</f>
        <v>0</v>
      </c>
      <c r="AR367" s="24" t="s">
        <v>256</v>
      </c>
      <c r="AT367" s="24" t="s">
        <v>151</v>
      </c>
      <c r="AU367" s="24" t="s">
        <v>81</v>
      </c>
      <c r="AY367" s="24" t="s">
        <v>148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24" t="s">
        <v>79</v>
      </c>
      <c r="BK367" s="233">
        <f>ROUND(I367*H367,2)</f>
        <v>0</v>
      </c>
      <c r="BL367" s="24" t="s">
        <v>256</v>
      </c>
      <c r="BM367" s="24" t="s">
        <v>1584</v>
      </c>
    </row>
    <row r="368" s="1" customFormat="1" ht="25.5" customHeight="1">
      <c r="B368" s="46"/>
      <c r="C368" s="222" t="s">
        <v>614</v>
      </c>
      <c r="D368" s="222" t="s">
        <v>151</v>
      </c>
      <c r="E368" s="223" t="s">
        <v>1585</v>
      </c>
      <c r="F368" s="224" t="s">
        <v>1586</v>
      </c>
      <c r="G368" s="225" t="s">
        <v>162</v>
      </c>
      <c r="H368" s="226">
        <v>36</v>
      </c>
      <c r="I368" s="227"/>
      <c r="J368" s="228">
        <f>ROUND(I368*H368,2)</f>
        <v>0</v>
      </c>
      <c r="K368" s="224" t="s">
        <v>21</v>
      </c>
      <c r="L368" s="72"/>
      <c r="M368" s="229" t="s">
        <v>21</v>
      </c>
      <c r="N368" s="230" t="s">
        <v>42</v>
      </c>
      <c r="O368" s="47"/>
      <c r="P368" s="231">
        <f>O368*H368</f>
        <v>0</v>
      </c>
      <c r="Q368" s="231">
        <v>0</v>
      </c>
      <c r="R368" s="231">
        <f>Q368*H368</f>
        <v>0</v>
      </c>
      <c r="S368" s="231">
        <v>0</v>
      </c>
      <c r="T368" s="232">
        <f>S368*H368</f>
        <v>0</v>
      </c>
      <c r="AR368" s="24" t="s">
        <v>256</v>
      </c>
      <c r="AT368" s="24" t="s">
        <v>151</v>
      </c>
      <c r="AU368" s="24" t="s">
        <v>81</v>
      </c>
      <c r="AY368" s="24" t="s">
        <v>148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24" t="s">
        <v>79</v>
      </c>
      <c r="BK368" s="233">
        <f>ROUND(I368*H368,2)</f>
        <v>0</v>
      </c>
      <c r="BL368" s="24" t="s">
        <v>256</v>
      </c>
      <c r="BM368" s="24" t="s">
        <v>1587</v>
      </c>
    </row>
    <row r="369" s="11" customFormat="1">
      <c r="B369" s="234"/>
      <c r="C369" s="235"/>
      <c r="D369" s="236" t="s">
        <v>157</v>
      </c>
      <c r="E369" s="237" t="s">
        <v>21</v>
      </c>
      <c r="F369" s="238" t="s">
        <v>1588</v>
      </c>
      <c r="G369" s="235"/>
      <c r="H369" s="237" t="s">
        <v>21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AT369" s="244" t="s">
        <v>157</v>
      </c>
      <c r="AU369" s="244" t="s">
        <v>81</v>
      </c>
      <c r="AV369" s="11" t="s">
        <v>79</v>
      </c>
      <c r="AW369" s="11" t="s">
        <v>34</v>
      </c>
      <c r="AX369" s="11" t="s">
        <v>71</v>
      </c>
      <c r="AY369" s="244" t="s">
        <v>148</v>
      </c>
    </row>
    <row r="370" s="12" customFormat="1">
      <c r="B370" s="245"/>
      <c r="C370" s="246"/>
      <c r="D370" s="236" t="s">
        <v>157</v>
      </c>
      <c r="E370" s="247" t="s">
        <v>21</v>
      </c>
      <c r="F370" s="248" t="s">
        <v>1589</v>
      </c>
      <c r="G370" s="246"/>
      <c r="H370" s="249">
        <v>36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AT370" s="255" t="s">
        <v>157</v>
      </c>
      <c r="AU370" s="255" t="s">
        <v>81</v>
      </c>
      <c r="AV370" s="12" t="s">
        <v>81</v>
      </c>
      <c r="AW370" s="12" t="s">
        <v>34</v>
      </c>
      <c r="AX370" s="12" t="s">
        <v>79</v>
      </c>
      <c r="AY370" s="255" t="s">
        <v>148</v>
      </c>
    </row>
    <row r="371" s="1" customFormat="1" ht="16.5" customHeight="1">
      <c r="B371" s="46"/>
      <c r="C371" s="222" t="s">
        <v>618</v>
      </c>
      <c r="D371" s="222" t="s">
        <v>151</v>
      </c>
      <c r="E371" s="223" t="s">
        <v>1590</v>
      </c>
      <c r="F371" s="224" t="s">
        <v>1591</v>
      </c>
      <c r="G371" s="225" t="s">
        <v>162</v>
      </c>
      <c r="H371" s="226">
        <v>253</v>
      </c>
      <c r="I371" s="227"/>
      <c r="J371" s="228">
        <f>ROUND(I371*H371,2)</f>
        <v>0</v>
      </c>
      <c r="K371" s="224" t="s">
        <v>21</v>
      </c>
      <c r="L371" s="72"/>
      <c r="M371" s="229" t="s">
        <v>21</v>
      </c>
      <c r="N371" s="230" t="s">
        <v>42</v>
      </c>
      <c r="O371" s="47"/>
      <c r="P371" s="231">
        <f>O371*H371</f>
        <v>0</v>
      </c>
      <c r="Q371" s="231">
        <v>0</v>
      </c>
      <c r="R371" s="231">
        <f>Q371*H371</f>
        <v>0</v>
      </c>
      <c r="S371" s="231">
        <v>0</v>
      </c>
      <c r="T371" s="232">
        <f>S371*H371</f>
        <v>0</v>
      </c>
      <c r="AR371" s="24" t="s">
        <v>256</v>
      </c>
      <c r="AT371" s="24" t="s">
        <v>151</v>
      </c>
      <c r="AU371" s="24" t="s">
        <v>81</v>
      </c>
      <c r="AY371" s="24" t="s">
        <v>148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24" t="s">
        <v>79</v>
      </c>
      <c r="BK371" s="233">
        <f>ROUND(I371*H371,2)</f>
        <v>0</v>
      </c>
      <c r="BL371" s="24" t="s">
        <v>256</v>
      </c>
      <c r="BM371" s="24" t="s">
        <v>1592</v>
      </c>
    </row>
    <row r="372" s="11" customFormat="1">
      <c r="B372" s="234"/>
      <c r="C372" s="235"/>
      <c r="D372" s="236" t="s">
        <v>157</v>
      </c>
      <c r="E372" s="237" t="s">
        <v>21</v>
      </c>
      <c r="F372" s="238" t="s">
        <v>1593</v>
      </c>
      <c r="G372" s="235"/>
      <c r="H372" s="237" t="s">
        <v>21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AT372" s="244" t="s">
        <v>157</v>
      </c>
      <c r="AU372" s="244" t="s">
        <v>81</v>
      </c>
      <c r="AV372" s="11" t="s">
        <v>79</v>
      </c>
      <c r="AW372" s="11" t="s">
        <v>34</v>
      </c>
      <c r="AX372" s="11" t="s">
        <v>71</v>
      </c>
      <c r="AY372" s="244" t="s">
        <v>148</v>
      </c>
    </row>
    <row r="373" s="12" customFormat="1">
      <c r="B373" s="245"/>
      <c r="C373" s="246"/>
      <c r="D373" s="236" t="s">
        <v>157</v>
      </c>
      <c r="E373" s="247" t="s">
        <v>21</v>
      </c>
      <c r="F373" s="248" t="s">
        <v>1594</v>
      </c>
      <c r="G373" s="246"/>
      <c r="H373" s="249">
        <v>253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AT373" s="255" t="s">
        <v>157</v>
      </c>
      <c r="AU373" s="255" t="s">
        <v>81</v>
      </c>
      <c r="AV373" s="12" t="s">
        <v>81</v>
      </c>
      <c r="AW373" s="12" t="s">
        <v>34</v>
      </c>
      <c r="AX373" s="12" t="s">
        <v>79</v>
      </c>
      <c r="AY373" s="255" t="s">
        <v>148</v>
      </c>
    </row>
    <row r="374" s="1" customFormat="1" ht="16.5" customHeight="1">
      <c r="B374" s="46"/>
      <c r="C374" s="222" t="s">
        <v>623</v>
      </c>
      <c r="D374" s="222" t="s">
        <v>151</v>
      </c>
      <c r="E374" s="223" t="s">
        <v>1595</v>
      </c>
      <c r="F374" s="224" t="s">
        <v>1596</v>
      </c>
      <c r="G374" s="225" t="s">
        <v>162</v>
      </c>
      <c r="H374" s="226">
        <v>5.4500000000000002</v>
      </c>
      <c r="I374" s="227"/>
      <c r="J374" s="228">
        <f>ROUND(I374*H374,2)</f>
        <v>0</v>
      </c>
      <c r="K374" s="224" t="s">
        <v>21</v>
      </c>
      <c r="L374" s="72"/>
      <c r="M374" s="229" t="s">
        <v>21</v>
      </c>
      <c r="N374" s="230" t="s">
        <v>42</v>
      </c>
      <c r="O374" s="47"/>
      <c r="P374" s="231">
        <f>O374*H374</f>
        <v>0</v>
      </c>
      <c r="Q374" s="231">
        <v>0</v>
      </c>
      <c r="R374" s="231">
        <f>Q374*H374</f>
        <v>0</v>
      </c>
      <c r="S374" s="231">
        <v>0</v>
      </c>
      <c r="T374" s="232">
        <f>S374*H374</f>
        <v>0</v>
      </c>
      <c r="AR374" s="24" t="s">
        <v>256</v>
      </c>
      <c r="AT374" s="24" t="s">
        <v>151</v>
      </c>
      <c r="AU374" s="24" t="s">
        <v>81</v>
      </c>
      <c r="AY374" s="24" t="s">
        <v>148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24" t="s">
        <v>79</v>
      </c>
      <c r="BK374" s="233">
        <f>ROUND(I374*H374,2)</f>
        <v>0</v>
      </c>
      <c r="BL374" s="24" t="s">
        <v>256</v>
      </c>
      <c r="BM374" s="24" t="s">
        <v>1597</v>
      </c>
    </row>
    <row r="375" s="11" customFormat="1">
      <c r="B375" s="234"/>
      <c r="C375" s="235"/>
      <c r="D375" s="236" t="s">
        <v>157</v>
      </c>
      <c r="E375" s="237" t="s">
        <v>21</v>
      </c>
      <c r="F375" s="238" t="s">
        <v>1598</v>
      </c>
      <c r="G375" s="235"/>
      <c r="H375" s="237" t="s">
        <v>21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AT375" s="244" t="s">
        <v>157</v>
      </c>
      <c r="AU375" s="244" t="s">
        <v>81</v>
      </c>
      <c r="AV375" s="11" t="s">
        <v>79</v>
      </c>
      <c r="AW375" s="11" t="s">
        <v>34</v>
      </c>
      <c r="AX375" s="11" t="s">
        <v>71</v>
      </c>
      <c r="AY375" s="244" t="s">
        <v>148</v>
      </c>
    </row>
    <row r="376" s="12" customFormat="1">
      <c r="B376" s="245"/>
      <c r="C376" s="246"/>
      <c r="D376" s="236" t="s">
        <v>157</v>
      </c>
      <c r="E376" s="247" t="s">
        <v>21</v>
      </c>
      <c r="F376" s="248" t="s">
        <v>1599</v>
      </c>
      <c r="G376" s="246"/>
      <c r="H376" s="249">
        <v>5.4500000000000002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AT376" s="255" t="s">
        <v>157</v>
      </c>
      <c r="AU376" s="255" t="s">
        <v>81</v>
      </c>
      <c r="AV376" s="12" t="s">
        <v>81</v>
      </c>
      <c r="AW376" s="12" t="s">
        <v>34</v>
      </c>
      <c r="AX376" s="12" t="s">
        <v>79</v>
      </c>
      <c r="AY376" s="255" t="s">
        <v>148</v>
      </c>
    </row>
    <row r="377" s="1" customFormat="1" ht="38.25" customHeight="1">
      <c r="B377" s="46"/>
      <c r="C377" s="222" t="s">
        <v>631</v>
      </c>
      <c r="D377" s="222" t="s">
        <v>151</v>
      </c>
      <c r="E377" s="223" t="s">
        <v>1600</v>
      </c>
      <c r="F377" s="224" t="s">
        <v>1601</v>
      </c>
      <c r="G377" s="225" t="s">
        <v>265</v>
      </c>
      <c r="H377" s="226">
        <v>8.7159999999999993</v>
      </c>
      <c r="I377" s="227"/>
      <c r="J377" s="228">
        <f>ROUND(I377*H377,2)</f>
        <v>0</v>
      </c>
      <c r="K377" s="224" t="s">
        <v>154</v>
      </c>
      <c r="L377" s="72"/>
      <c r="M377" s="229" t="s">
        <v>21</v>
      </c>
      <c r="N377" s="230" t="s">
        <v>42</v>
      </c>
      <c r="O377" s="47"/>
      <c r="P377" s="231">
        <f>O377*H377</f>
        <v>0</v>
      </c>
      <c r="Q377" s="231">
        <v>0</v>
      </c>
      <c r="R377" s="231">
        <f>Q377*H377</f>
        <v>0</v>
      </c>
      <c r="S377" s="231">
        <v>0</v>
      </c>
      <c r="T377" s="232">
        <f>S377*H377</f>
        <v>0</v>
      </c>
      <c r="AR377" s="24" t="s">
        <v>256</v>
      </c>
      <c r="AT377" s="24" t="s">
        <v>151</v>
      </c>
      <c r="AU377" s="24" t="s">
        <v>81</v>
      </c>
      <c r="AY377" s="24" t="s">
        <v>148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24" t="s">
        <v>79</v>
      </c>
      <c r="BK377" s="233">
        <f>ROUND(I377*H377,2)</f>
        <v>0</v>
      </c>
      <c r="BL377" s="24" t="s">
        <v>256</v>
      </c>
      <c r="BM377" s="24" t="s">
        <v>1602</v>
      </c>
    </row>
    <row r="378" s="1" customFormat="1" ht="38.25" customHeight="1">
      <c r="B378" s="46"/>
      <c r="C378" s="222" t="s">
        <v>640</v>
      </c>
      <c r="D378" s="222" t="s">
        <v>151</v>
      </c>
      <c r="E378" s="223" t="s">
        <v>1603</v>
      </c>
      <c r="F378" s="224" t="s">
        <v>1604</v>
      </c>
      <c r="G378" s="225" t="s">
        <v>265</v>
      </c>
      <c r="H378" s="226">
        <v>8.7159999999999993</v>
      </c>
      <c r="I378" s="227"/>
      <c r="J378" s="228">
        <f>ROUND(I378*H378,2)</f>
        <v>0</v>
      </c>
      <c r="K378" s="224" t="s">
        <v>154</v>
      </c>
      <c r="L378" s="72"/>
      <c r="M378" s="229" t="s">
        <v>21</v>
      </c>
      <c r="N378" s="230" t="s">
        <v>42</v>
      </c>
      <c r="O378" s="47"/>
      <c r="P378" s="231">
        <f>O378*H378</f>
        <v>0</v>
      </c>
      <c r="Q378" s="231">
        <v>0</v>
      </c>
      <c r="R378" s="231">
        <f>Q378*H378</f>
        <v>0</v>
      </c>
      <c r="S378" s="231">
        <v>0</v>
      </c>
      <c r="T378" s="232">
        <f>S378*H378</f>
        <v>0</v>
      </c>
      <c r="AR378" s="24" t="s">
        <v>256</v>
      </c>
      <c r="AT378" s="24" t="s">
        <v>151</v>
      </c>
      <c r="AU378" s="24" t="s">
        <v>81</v>
      </c>
      <c r="AY378" s="24" t="s">
        <v>148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24" t="s">
        <v>79</v>
      </c>
      <c r="BK378" s="233">
        <f>ROUND(I378*H378,2)</f>
        <v>0</v>
      </c>
      <c r="BL378" s="24" t="s">
        <v>256</v>
      </c>
      <c r="BM378" s="24" t="s">
        <v>1605</v>
      </c>
    </row>
    <row r="379" s="10" customFormat="1" ht="29.88" customHeight="1">
      <c r="B379" s="206"/>
      <c r="C379" s="207"/>
      <c r="D379" s="208" t="s">
        <v>70</v>
      </c>
      <c r="E379" s="220" t="s">
        <v>1606</v>
      </c>
      <c r="F379" s="220" t="s">
        <v>1607</v>
      </c>
      <c r="G379" s="207"/>
      <c r="H379" s="207"/>
      <c r="I379" s="210"/>
      <c r="J379" s="221">
        <f>BK379</f>
        <v>0</v>
      </c>
      <c r="K379" s="207"/>
      <c r="L379" s="212"/>
      <c r="M379" s="213"/>
      <c r="N379" s="214"/>
      <c r="O379" s="214"/>
      <c r="P379" s="215">
        <f>SUM(P380:P387)</f>
        <v>0</v>
      </c>
      <c r="Q379" s="214"/>
      <c r="R379" s="215">
        <f>SUM(R380:R387)</f>
        <v>0</v>
      </c>
      <c r="S379" s="214"/>
      <c r="T379" s="216">
        <f>SUM(T380:T387)</f>
        <v>0.71535000000000004</v>
      </c>
      <c r="AR379" s="217" t="s">
        <v>81</v>
      </c>
      <c r="AT379" s="218" t="s">
        <v>70</v>
      </c>
      <c r="AU379" s="218" t="s">
        <v>79</v>
      </c>
      <c r="AY379" s="217" t="s">
        <v>148</v>
      </c>
      <c r="BK379" s="219">
        <f>SUM(BK380:BK387)</f>
        <v>0</v>
      </c>
    </row>
    <row r="380" s="1" customFormat="1" ht="16.5" customHeight="1">
      <c r="B380" s="46"/>
      <c r="C380" s="222" t="s">
        <v>646</v>
      </c>
      <c r="D380" s="222" t="s">
        <v>151</v>
      </c>
      <c r="E380" s="223" t="s">
        <v>1608</v>
      </c>
      <c r="F380" s="224" t="s">
        <v>1609</v>
      </c>
      <c r="G380" s="225" t="s">
        <v>98</v>
      </c>
      <c r="H380" s="226">
        <v>278.25</v>
      </c>
      <c r="I380" s="227"/>
      <c r="J380" s="228">
        <f>ROUND(I380*H380,2)</f>
        <v>0</v>
      </c>
      <c r="K380" s="224" t="s">
        <v>154</v>
      </c>
      <c r="L380" s="72"/>
      <c r="M380" s="229" t="s">
        <v>21</v>
      </c>
      <c r="N380" s="230" t="s">
        <v>42</v>
      </c>
      <c r="O380" s="47"/>
      <c r="P380" s="231">
        <f>O380*H380</f>
        <v>0</v>
      </c>
      <c r="Q380" s="231">
        <v>0</v>
      </c>
      <c r="R380" s="231">
        <f>Q380*H380</f>
        <v>0</v>
      </c>
      <c r="S380" s="231">
        <v>0.0025000000000000001</v>
      </c>
      <c r="T380" s="232">
        <f>S380*H380</f>
        <v>0.69562500000000005</v>
      </c>
      <c r="AR380" s="24" t="s">
        <v>256</v>
      </c>
      <c r="AT380" s="24" t="s">
        <v>151</v>
      </c>
      <c r="AU380" s="24" t="s">
        <v>81</v>
      </c>
      <c r="AY380" s="24" t="s">
        <v>148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24" t="s">
        <v>79</v>
      </c>
      <c r="BK380" s="233">
        <f>ROUND(I380*H380,2)</f>
        <v>0</v>
      </c>
      <c r="BL380" s="24" t="s">
        <v>256</v>
      </c>
      <c r="BM380" s="24" t="s">
        <v>1610</v>
      </c>
    </row>
    <row r="381" s="11" customFormat="1">
      <c r="B381" s="234"/>
      <c r="C381" s="235"/>
      <c r="D381" s="236" t="s">
        <v>157</v>
      </c>
      <c r="E381" s="237" t="s">
        <v>21</v>
      </c>
      <c r="F381" s="238" t="s">
        <v>1611</v>
      </c>
      <c r="G381" s="235"/>
      <c r="H381" s="237" t="s">
        <v>21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AT381" s="244" t="s">
        <v>157</v>
      </c>
      <c r="AU381" s="244" t="s">
        <v>81</v>
      </c>
      <c r="AV381" s="11" t="s">
        <v>79</v>
      </c>
      <c r="AW381" s="11" t="s">
        <v>34</v>
      </c>
      <c r="AX381" s="11" t="s">
        <v>71</v>
      </c>
      <c r="AY381" s="244" t="s">
        <v>148</v>
      </c>
    </row>
    <row r="382" s="11" customFormat="1">
      <c r="B382" s="234"/>
      <c r="C382" s="235"/>
      <c r="D382" s="236" t="s">
        <v>157</v>
      </c>
      <c r="E382" s="237" t="s">
        <v>21</v>
      </c>
      <c r="F382" s="238" t="s">
        <v>612</v>
      </c>
      <c r="G382" s="235"/>
      <c r="H382" s="237" t="s">
        <v>21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AT382" s="244" t="s">
        <v>157</v>
      </c>
      <c r="AU382" s="244" t="s">
        <v>81</v>
      </c>
      <c r="AV382" s="11" t="s">
        <v>79</v>
      </c>
      <c r="AW382" s="11" t="s">
        <v>34</v>
      </c>
      <c r="AX382" s="11" t="s">
        <v>71</v>
      </c>
      <c r="AY382" s="244" t="s">
        <v>148</v>
      </c>
    </row>
    <row r="383" s="12" customFormat="1">
      <c r="B383" s="245"/>
      <c r="C383" s="246"/>
      <c r="D383" s="236" t="s">
        <v>157</v>
      </c>
      <c r="E383" s="247" t="s">
        <v>21</v>
      </c>
      <c r="F383" s="248" t="s">
        <v>1463</v>
      </c>
      <c r="G383" s="246"/>
      <c r="H383" s="249">
        <v>278.25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AT383" s="255" t="s">
        <v>157</v>
      </c>
      <c r="AU383" s="255" t="s">
        <v>81</v>
      </c>
      <c r="AV383" s="12" t="s">
        <v>81</v>
      </c>
      <c r="AW383" s="12" t="s">
        <v>34</v>
      </c>
      <c r="AX383" s="12" t="s">
        <v>79</v>
      </c>
      <c r="AY383" s="255" t="s">
        <v>148</v>
      </c>
    </row>
    <row r="384" s="1" customFormat="1" ht="16.5" customHeight="1">
      <c r="B384" s="46"/>
      <c r="C384" s="222" t="s">
        <v>656</v>
      </c>
      <c r="D384" s="222" t="s">
        <v>151</v>
      </c>
      <c r="E384" s="223" t="s">
        <v>1612</v>
      </c>
      <c r="F384" s="224" t="s">
        <v>1613</v>
      </c>
      <c r="G384" s="225" t="s">
        <v>162</v>
      </c>
      <c r="H384" s="226">
        <v>65.75</v>
      </c>
      <c r="I384" s="227"/>
      <c r="J384" s="228">
        <f>ROUND(I384*H384,2)</f>
        <v>0</v>
      </c>
      <c r="K384" s="224" t="s">
        <v>154</v>
      </c>
      <c r="L384" s="72"/>
      <c r="M384" s="229" t="s">
        <v>21</v>
      </c>
      <c r="N384" s="230" t="s">
        <v>42</v>
      </c>
      <c r="O384" s="47"/>
      <c r="P384" s="231">
        <f>O384*H384</f>
        <v>0</v>
      </c>
      <c r="Q384" s="231">
        <v>0</v>
      </c>
      <c r="R384" s="231">
        <f>Q384*H384</f>
        <v>0</v>
      </c>
      <c r="S384" s="231">
        <v>0.00029999999999999997</v>
      </c>
      <c r="T384" s="232">
        <f>S384*H384</f>
        <v>0.019724999999999999</v>
      </c>
      <c r="AR384" s="24" t="s">
        <v>256</v>
      </c>
      <c r="AT384" s="24" t="s">
        <v>151</v>
      </c>
      <c r="AU384" s="24" t="s">
        <v>81</v>
      </c>
      <c r="AY384" s="24" t="s">
        <v>148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24" t="s">
        <v>79</v>
      </c>
      <c r="BK384" s="233">
        <f>ROUND(I384*H384,2)</f>
        <v>0</v>
      </c>
      <c r="BL384" s="24" t="s">
        <v>256</v>
      </c>
      <c r="BM384" s="24" t="s">
        <v>1614</v>
      </c>
    </row>
    <row r="385" s="11" customFormat="1">
      <c r="B385" s="234"/>
      <c r="C385" s="235"/>
      <c r="D385" s="236" t="s">
        <v>157</v>
      </c>
      <c r="E385" s="237" t="s">
        <v>21</v>
      </c>
      <c r="F385" s="238" t="s">
        <v>1615</v>
      </c>
      <c r="G385" s="235"/>
      <c r="H385" s="237" t="s">
        <v>21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AT385" s="244" t="s">
        <v>157</v>
      </c>
      <c r="AU385" s="244" t="s">
        <v>81</v>
      </c>
      <c r="AV385" s="11" t="s">
        <v>79</v>
      </c>
      <c r="AW385" s="11" t="s">
        <v>34</v>
      </c>
      <c r="AX385" s="11" t="s">
        <v>71</v>
      </c>
      <c r="AY385" s="244" t="s">
        <v>148</v>
      </c>
    </row>
    <row r="386" s="11" customFormat="1">
      <c r="B386" s="234"/>
      <c r="C386" s="235"/>
      <c r="D386" s="236" t="s">
        <v>157</v>
      </c>
      <c r="E386" s="237" t="s">
        <v>21</v>
      </c>
      <c r="F386" s="238" t="s">
        <v>612</v>
      </c>
      <c r="G386" s="235"/>
      <c r="H386" s="237" t="s">
        <v>21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AT386" s="244" t="s">
        <v>157</v>
      </c>
      <c r="AU386" s="244" t="s">
        <v>81</v>
      </c>
      <c r="AV386" s="11" t="s">
        <v>79</v>
      </c>
      <c r="AW386" s="11" t="s">
        <v>34</v>
      </c>
      <c r="AX386" s="11" t="s">
        <v>71</v>
      </c>
      <c r="AY386" s="244" t="s">
        <v>148</v>
      </c>
    </row>
    <row r="387" s="12" customFormat="1">
      <c r="B387" s="245"/>
      <c r="C387" s="246"/>
      <c r="D387" s="236" t="s">
        <v>157</v>
      </c>
      <c r="E387" s="247" t="s">
        <v>21</v>
      </c>
      <c r="F387" s="248" t="s">
        <v>1616</v>
      </c>
      <c r="G387" s="246"/>
      <c r="H387" s="249">
        <v>65.75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AT387" s="255" t="s">
        <v>157</v>
      </c>
      <c r="AU387" s="255" t="s">
        <v>81</v>
      </c>
      <c r="AV387" s="12" t="s">
        <v>81</v>
      </c>
      <c r="AW387" s="12" t="s">
        <v>34</v>
      </c>
      <c r="AX387" s="12" t="s">
        <v>79</v>
      </c>
      <c r="AY387" s="255" t="s">
        <v>148</v>
      </c>
    </row>
    <row r="388" s="10" customFormat="1" ht="37.44" customHeight="1">
      <c r="B388" s="206"/>
      <c r="C388" s="207"/>
      <c r="D388" s="208" t="s">
        <v>70</v>
      </c>
      <c r="E388" s="209" t="s">
        <v>627</v>
      </c>
      <c r="F388" s="209" t="s">
        <v>628</v>
      </c>
      <c r="G388" s="207"/>
      <c r="H388" s="207"/>
      <c r="I388" s="210"/>
      <c r="J388" s="211">
        <f>BK388</f>
        <v>0</v>
      </c>
      <c r="K388" s="207"/>
      <c r="L388" s="212"/>
      <c r="M388" s="213"/>
      <c r="N388" s="214"/>
      <c r="O388" s="214"/>
      <c r="P388" s="215">
        <f>P389+P391+P398+P410</f>
        <v>0</v>
      </c>
      <c r="Q388" s="214"/>
      <c r="R388" s="215">
        <f>R389+R391+R398+R410</f>
        <v>0</v>
      </c>
      <c r="S388" s="214"/>
      <c r="T388" s="216">
        <f>T389+T391+T398+T410</f>
        <v>0</v>
      </c>
      <c r="AR388" s="217" t="s">
        <v>181</v>
      </c>
      <c r="AT388" s="218" t="s">
        <v>70</v>
      </c>
      <c r="AU388" s="218" t="s">
        <v>71</v>
      </c>
      <c r="AY388" s="217" t="s">
        <v>148</v>
      </c>
      <c r="BK388" s="219">
        <f>BK389+BK391+BK398+BK410</f>
        <v>0</v>
      </c>
    </row>
    <row r="389" s="10" customFormat="1" ht="19.92" customHeight="1">
      <c r="B389" s="206"/>
      <c r="C389" s="207"/>
      <c r="D389" s="208" t="s">
        <v>70</v>
      </c>
      <c r="E389" s="220" t="s">
        <v>629</v>
      </c>
      <c r="F389" s="220" t="s">
        <v>630</v>
      </c>
      <c r="G389" s="207"/>
      <c r="H389" s="207"/>
      <c r="I389" s="210"/>
      <c r="J389" s="221">
        <f>BK389</f>
        <v>0</v>
      </c>
      <c r="K389" s="207"/>
      <c r="L389" s="212"/>
      <c r="M389" s="213"/>
      <c r="N389" s="214"/>
      <c r="O389" s="214"/>
      <c r="P389" s="215">
        <f>P390</f>
        <v>0</v>
      </c>
      <c r="Q389" s="214"/>
      <c r="R389" s="215">
        <f>R390</f>
        <v>0</v>
      </c>
      <c r="S389" s="214"/>
      <c r="T389" s="216">
        <f>T390</f>
        <v>0</v>
      </c>
      <c r="AR389" s="217" t="s">
        <v>181</v>
      </c>
      <c r="AT389" s="218" t="s">
        <v>70</v>
      </c>
      <c r="AU389" s="218" t="s">
        <v>79</v>
      </c>
      <c r="AY389" s="217" t="s">
        <v>148</v>
      </c>
      <c r="BK389" s="219">
        <f>BK390</f>
        <v>0</v>
      </c>
    </row>
    <row r="390" s="1" customFormat="1" ht="16.5" customHeight="1">
      <c r="B390" s="46"/>
      <c r="C390" s="222" t="s">
        <v>661</v>
      </c>
      <c r="D390" s="222" t="s">
        <v>151</v>
      </c>
      <c r="E390" s="223" t="s">
        <v>641</v>
      </c>
      <c r="F390" s="224" t="s">
        <v>642</v>
      </c>
      <c r="G390" s="225" t="s">
        <v>634</v>
      </c>
      <c r="H390" s="226">
        <v>1</v>
      </c>
      <c r="I390" s="227"/>
      <c r="J390" s="228">
        <f>ROUND(I390*H390,2)</f>
        <v>0</v>
      </c>
      <c r="K390" s="224" t="s">
        <v>154</v>
      </c>
      <c r="L390" s="72"/>
      <c r="M390" s="229" t="s">
        <v>21</v>
      </c>
      <c r="N390" s="230" t="s">
        <v>42</v>
      </c>
      <c r="O390" s="47"/>
      <c r="P390" s="231">
        <f>O390*H390</f>
        <v>0</v>
      </c>
      <c r="Q390" s="231">
        <v>0</v>
      </c>
      <c r="R390" s="231">
        <f>Q390*H390</f>
        <v>0</v>
      </c>
      <c r="S390" s="231">
        <v>0</v>
      </c>
      <c r="T390" s="232">
        <f>S390*H390</f>
        <v>0</v>
      </c>
      <c r="AR390" s="24" t="s">
        <v>635</v>
      </c>
      <c r="AT390" s="24" t="s">
        <v>151</v>
      </c>
      <c r="AU390" s="24" t="s">
        <v>81</v>
      </c>
      <c r="AY390" s="24" t="s">
        <v>148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24" t="s">
        <v>79</v>
      </c>
      <c r="BK390" s="233">
        <f>ROUND(I390*H390,2)</f>
        <v>0</v>
      </c>
      <c r="BL390" s="24" t="s">
        <v>635</v>
      </c>
      <c r="BM390" s="24" t="s">
        <v>1617</v>
      </c>
    </row>
    <row r="391" s="10" customFormat="1" ht="29.88" customHeight="1">
      <c r="B391" s="206"/>
      <c r="C391" s="207"/>
      <c r="D391" s="208" t="s">
        <v>70</v>
      </c>
      <c r="E391" s="220" t="s">
        <v>644</v>
      </c>
      <c r="F391" s="220" t="s">
        <v>645</v>
      </c>
      <c r="G391" s="207"/>
      <c r="H391" s="207"/>
      <c r="I391" s="210"/>
      <c r="J391" s="221">
        <f>BK391</f>
        <v>0</v>
      </c>
      <c r="K391" s="207"/>
      <c r="L391" s="212"/>
      <c r="M391" s="213"/>
      <c r="N391" s="214"/>
      <c r="O391" s="214"/>
      <c r="P391" s="215">
        <f>SUM(P392:P397)</f>
        <v>0</v>
      </c>
      <c r="Q391" s="214"/>
      <c r="R391" s="215">
        <f>SUM(R392:R397)</f>
        <v>0</v>
      </c>
      <c r="S391" s="214"/>
      <c r="T391" s="216">
        <f>SUM(T392:T397)</f>
        <v>0</v>
      </c>
      <c r="AR391" s="217" t="s">
        <v>181</v>
      </c>
      <c r="AT391" s="218" t="s">
        <v>70</v>
      </c>
      <c r="AU391" s="218" t="s">
        <v>79</v>
      </c>
      <c r="AY391" s="217" t="s">
        <v>148</v>
      </c>
      <c r="BK391" s="219">
        <f>SUM(BK392:BK397)</f>
        <v>0</v>
      </c>
    </row>
    <row r="392" s="1" customFormat="1" ht="16.5" customHeight="1">
      <c r="B392" s="46"/>
      <c r="C392" s="222" t="s">
        <v>672</v>
      </c>
      <c r="D392" s="222" t="s">
        <v>151</v>
      </c>
      <c r="E392" s="223" t="s">
        <v>647</v>
      </c>
      <c r="F392" s="224" t="s">
        <v>645</v>
      </c>
      <c r="G392" s="225" t="s">
        <v>634</v>
      </c>
      <c r="H392" s="226">
        <v>1</v>
      </c>
      <c r="I392" s="227"/>
      <c r="J392" s="228">
        <f>ROUND(I392*H392,2)</f>
        <v>0</v>
      </c>
      <c r="K392" s="224" t="s">
        <v>154</v>
      </c>
      <c r="L392" s="72"/>
      <c r="M392" s="229" t="s">
        <v>21</v>
      </c>
      <c r="N392" s="230" t="s">
        <v>42</v>
      </c>
      <c r="O392" s="47"/>
      <c r="P392" s="231">
        <f>O392*H392</f>
        <v>0</v>
      </c>
      <c r="Q392" s="231">
        <v>0</v>
      </c>
      <c r="R392" s="231">
        <f>Q392*H392</f>
        <v>0</v>
      </c>
      <c r="S392" s="231">
        <v>0</v>
      </c>
      <c r="T392" s="232">
        <f>S392*H392</f>
        <v>0</v>
      </c>
      <c r="AR392" s="24" t="s">
        <v>635</v>
      </c>
      <c r="AT392" s="24" t="s">
        <v>151</v>
      </c>
      <c r="AU392" s="24" t="s">
        <v>81</v>
      </c>
      <c r="AY392" s="24" t="s">
        <v>148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24" t="s">
        <v>79</v>
      </c>
      <c r="BK392" s="233">
        <f>ROUND(I392*H392,2)</f>
        <v>0</v>
      </c>
      <c r="BL392" s="24" t="s">
        <v>635</v>
      </c>
      <c r="BM392" s="24" t="s">
        <v>1618</v>
      </c>
    </row>
    <row r="393" s="12" customFormat="1">
      <c r="B393" s="245"/>
      <c r="C393" s="246"/>
      <c r="D393" s="236" t="s">
        <v>157</v>
      </c>
      <c r="E393" s="247" t="s">
        <v>21</v>
      </c>
      <c r="F393" s="248" t="s">
        <v>649</v>
      </c>
      <c r="G393" s="246"/>
      <c r="H393" s="249">
        <v>1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AT393" s="255" t="s">
        <v>157</v>
      </c>
      <c r="AU393" s="255" t="s">
        <v>81</v>
      </c>
      <c r="AV393" s="12" t="s">
        <v>81</v>
      </c>
      <c r="AW393" s="12" t="s">
        <v>34</v>
      </c>
      <c r="AX393" s="12" t="s">
        <v>71</v>
      </c>
      <c r="AY393" s="255" t="s">
        <v>148</v>
      </c>
    </row>
    <row r="394" s="11" customFormat="1">
      <c r="B394" s="234"/>
      <c r="C394" s="235"/>
      <c r="D394" s="236" t="s">
        <v>157</v>
      </c>
      <c r="E394" s="237" t="s">
        <v>21</v>
      </c>
      <c r="F394" s="238" t="s">
        <v>650</v>
      </c>
      <c r="G394" s="235"/>
      <c r="H394" s="237" t="s">
        <v>21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AT394" s="244" t="s">
        <v>157</v>
      </c>
      <c r="AU394" s="244" t="s">
        <v>81</v>
      </c>
      <c r="AV394" s="11" t="s">
        <v>79</v>
      </c>
      <c r="AW394" s="11" t="s">
        <v>34</v>
      </c>
      <c r="AX394" s="11" t="s">
        <v>71</v>
      </c>
      <c r="AY394" s="244" t="s">
        <v>148</v>
      </c>
    </row>
    <row r="395" s="11" customFormat="1">
      <c r="B395" s="234"/>
      <c r="C395" s="235"/>
      <c r="D395" s="236" t="s">
        <v>157</v>
      </c>
      <c r="E395" s="237" t="s">
        <v>21</v>
      </c>
      <c r="F395" s="238" t="s">
        <v>652</v>
      </c>
      <c r="G395" s="235"/>
      <c r="H395" s="237" t="s">
        <v>21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AT395" s="244" t="s">
        <v>157</v>
      </c>
      <c r="AU395" s="244" t="s">
        <v>81</v>
      </c>
      <c r="AV395" s="11" t="s">
        <v>79</v>
      </c>
      <c r="AW395" s="11" t="s">
        <v>34</v>
      </c>
      <c r="AX395" s="11" t="s">
        <v>71</v>
      </c>
      <c r="AY395" s="244" t="s">
        <v>148</v>
      </c>
    </row>
    <row r="396" s="11" customFormat="1">
      <c r="B396" s="234"/>
      <c r="C396" s="235"/>
      <c r="D396" s="236" t="s">
        <v>157</v>
      </c>
      <c r="E396" s="237" t="s">
        <v>21</v>
      </c>
      <c r="F396" s="238" t="s">
        <v>653</v>
      </c>
      <c r="G396" s="235"/>
      <c r="H396" s="237" t="s">
        <v>21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AT396" s="244" t="s">
        <v>157</v>
      </c>
      <c r="AU396" s="244" t="s">
        <v>81</v>
      </c>
      <c r="AV396" s="11" t="s">
        <v>79</v>
      </c>
      <c r="AW396" s="11" t="s">
        <v>34</v>
      </c>
      <c r="AX396" s="11" t="s">
        <v>71</v>
      </c>
      <c r="AY396" s="244" t="s">
        <v>148</v>
      </c>
    </row>
    <row r="397" s="13" customFormat="1">
      <c r="B397" s="256"/>
      <c r="C397" s="257"/>
      <c r="D397" s="236" t="s">
        <v>157</v>
      </c>
      <c r="E397" s="258" t="s">
        <v>21</v>
      </c>
      <c r="F397" s="259" t="s">
        <v>173</v>
      </c>
      <c r="G397" s="257"/>
      <c r="H397" s="260">
        <v>1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AT397" s="266" t="s">
        <v>157</v>
      </c>
      <c r="AU397" s="266" t="s">
        <v>81</v>
      </c>
      <c r="AV397" s="13" t="s">
        <v>155</v>
      </c>
      <c r="AW397" s="13" t="s">
        <v>34</v>
      </c>
      <c r="AX397" s="13" t="s">
        <v>79</v>
      </c>
      <c r="AY397" s="266" t="s">
        <v>148</v>
      </c>
    </row>
    <row r="398" s="10" customFormat="1" ht="29.88" customHeight="1">
      <c r="B398" s="206"/>
      <c r="C398" s="207"/>
      <c r="D398" s="208" t="s">
        <v>70</v>
      </c>
      <c r="E398" s="220" t="s">
        <v>654</v>
      </c>
      <c r="F398" s="220" t="s">
        <v>655</v>
      </c>
      <c r="G398" s="207"/>
      <c r="H398" s="207"/>
      <c r="I398" s="210"/>
      <c r="J398" s="221">
        <f>BK398</f>
        <v>0</v>
      </c>
      <c r="K398" s="207"/>
      <c r="L398" s="212"/>
      <c r="M398" s="213"/>
      <c r="N398" s="214"/>
      <c r="O398" s="214"/>
      <c r="P398" s="215">
        <f>SUM(P399:P409)</f>
        <v>0</v>
      </c>
      <c r="Q398" s="214"/>
      <c r="R398" s="215">
        <f>SUM(R399:R409)</f>
        <v>0</v>
      </c>
      <c r="S398" s="214"/>
      <c r="T398" s="216">
        <f>SUM(T399:T409)</f>
        <v>0</v>
      </c>
      <c r="AR398" s="217" t="s">
        <v>181</v>
      </c>
      <c r="AT398" s="218" t="s">
        <v>70</v>
      </c>
      <c r="AU398" s="218" t="s">
        <v>79</v>
      </c>
      <c r="AY398" s="217" t="s">
        <v>148</v>
      </c>
      <c r="BK398" s="219">
        <f>SUM(BK399:BK409)</f>
        <v>0</v>
      </c>
    </row>
    <row r="399" s="1" customFormat="1" ht="16.5" customHeight="1">
      <c r="B399" s="46"/>
      <c r="C399" s="222" t="s">
        <v>1023</v>
      </c>
      <c r="D399" s="222" t="s">
        <v>151</v>
      </c>
      <c r="E399" s="223" t="s">
        <v>657</v>
      </c>
      <c r="F399" s="224" t="s">
        <v>658</v>
      </c>
      <c r="G399" s="225" t="s">
        <v>634</v>
      </c>
      <c r="H399" s="226">
        <v>1</v>
      </c>
      <c r="I399" s="227"/>
      <c r="J399" s="228">
        <f>ROUND(I399*H399,2)</f>
        <v>0</v>
      </c>
      <c r="K399" s="224" t="s">
        <v>154</v>
      </c>
      <c r="L399" s="72"/>
      <c r="M399" s="229" t="s">
        <v>21</v>
      </c>
      <c r="N399" s="230" t="s">
        <v>42</v>
      </c>
      <c r="O399" s="47"/>
      <c r="P399" s="231">
        <f>O399*H399</f>
        <v>0</v>
      </c>
      <c r="Q399" s="231">
        <v>0</v>
      </c>
      <c r="R399" s="231">
        <f>Q399*H399</f>
        <v>0</v>
      </c>
      <c r="S399" s="231">
        <v>0</v>
      </c>
      <c r="T399" s="232">
        <f>S399*H399</f>
        <v>0</v>
      </c>
      <c r="AR399" s="24" t="s">
        <v>635</v>
      </c>
      <c r="AT399" s="24" t="s">
        <v>151</v>
      </c>
      <c r="AU399" s="24" t="s">
        <v>81</v>
      </c>
      <c r="AY399" s="24" t="s">
        <v>148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24" t="s">
        <v>79</v>
      </c>
      <c r="BK399" s="233">
        <f>ROUND(I399*H399,2)</f>
        <v>0</v>
      </c>
      <c r="BL399" s="24" t="s">
        <v>635</v>
      </c>
      <c r="BM399" s="24" t="s">
        <v>1619</v>
      </c>
    </row>
    <row r="400" s="12" customFormat="1">
      <c r="B400" s="245"/>
      <c r="C400" s="246"/>
      <c r="D400" s="236" t="s">
        <v>157</v>
      </c>
      <c r="E400" s="247" t="s">
        <v>21</v>
      </c>
      <c r="F400" s="248" t="s">
        <v>1620</v>
      </c>
      <c r="G400" s="246"/>
      <c r="H400" s="249">
        <v>1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AT400" s="255" t="s">
        <v>157</v>
      </c>
      <c r="AU400" s="255" t="s">
        <v>81</v>
      </c>
      <c r="AV400" s="12" t="s">
        <v>81</v>
      </c>
      <c r="AW400" s="12" t="s">
        <v>34</v>
      </c>
      <c r="AX400" s="12" t="s">
        <v>79</v>
      </c>
      <c r="AY400" s="255" t="s">
        <v>148</v>
      </c>
    </row>
    <row r="401" s="1" customFormat="1" ht="16.5" customHeight="1">
      <c r="B401" s="46"/>
      <c r="C401" s="222" t="s">
        <v>1025</v>
      </c>
      <c r="D401" s="222" t="s">
        <v>151</v>
      </c>
      <c r="E401" s="223" t="s">
        <v>662</v>
      </c>
      <c r="F401" s="224" t="s">
        <v>663</v>
      </c>
      <c r="G401" s="225" t="s">
        <v>634</v>
      </c>
      <c r="H401" s="226">
        <v>1</v>
      </c>
      <c r="I401" s="227"/>
      <c r="J401" s="228">
        <f>ROUND(I401*H401,2)</f>
        <v>0</v>
      </c>
      <c r="K401" s="224" t="s">
        <v>154</v>
      </c>
      <c r="L401" s="72"/>
      <c r="M401" s="229" t="s">
        <v>21</v>
      </c>
      <c r="N401" s="230" t="s">
        <v>42</v>
      </c>
      <c r="O401" s="47"/>
      <c r="P401" s="231">
        <f>O401*H401</f>
        <v>0</v>
      </c>
      <c r="Q401" s="231">
        <v>0</v>
      </c>
      <c r="R401" s="231">
        <f>Q401*H401</f>
        <v>0</v>
      </c>
      <c r="S401" s="231">
        <v>0</v>
      </c>
      <c r="T401" s="232">
        <f>S401*H401</f>
        <v>0</v>
      </c>
      <c r="AR401" s="24" t="s">
        <v>635</v>
      </c>
      <c r="AT401" s="24" t="s">
        <v>151</v>
      </c>
      <c r="AU401" s="24" t="s">
        <v>81</v>
      </c>
      <c r="AY401" s="24" t="s">
        <v>148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24" t="s">
        <v>79</v>
      </c>
      <c r="BK401" s="233">
        <f>ROUND(I401*H401,2)</f>
        <v>0</v>
      </c>
      <c r="BL401" s="24" t="s">
        <v>635</v>
      </c>
      <c r="BM401" s="24" t="s">
        <v>1621</v>
      </c>
    </row>
    <row r="402" s="12" customFormat="1">
      <c r="B402" s="245"/>
      <c r="C402" s="246"/>
      <c r="D402" s="236" t="s">
        <v>157</v>
      </c>
      <c r="E402" s="247" t="s">
        <v>21</v>
      </c>
      <c r="F402" s="248" t="s">
        <v>665</v>
      </c>
      <c r="G402" s="246"/>
      <c r="H402" s="249">
        <v>1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AT402" s="255" t="s">
        <v>157</v>
      </c>
      <c r="AU402" s="255" t="s">
        <v>81</v>
      </c>
      <c r="AV402" s="12" t="s">
        <v>81</v>
      </c>
      <c r="AW402" s="12" t="s">
        <v>34</v>
      </c>
      <c r="AX402" s="12" t="s">
        <v>71</v>
      </c>
      <c r="AY402" s="255" t="s">
        <v>148</v>
      </c>
    </row>
    <row r="403" s="11" customFormat="1">
      <c r="B403" s="234"/>
      <c r="C403" s="235"/>
      <c r="D403" s="236" t="s">
        <v>157</v>
      </c>
      <c r="E403" s="237" t="s">
        <v>21</v>
      </c>
      <c r="F403" s="238" t="s">
        <v>666</v>
      </c>
      <c r="G403" s="235"/>
      <c r="H403" s="237" t="s">
        <v>21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AT403" s="244" t="s">
        <v>157</v>
      </c>
      <c r="AU403" s="244" t="s">
        <v>81</v>
      </c>
      <c r="AV403" s="11" t="s">
        <v>79</v>
      </c>
      <c r="AW403" s="11" t="s">
        <v>34</v>
      </c>
      <c r="AX403" s="11" t="s">
        <v>71</v>
      </c>
      <c r="AY403" s="244" t="s">
        <v>148</v>
      </c>
    </row>
    <row r="404" s="11" customFormat="1">
      <c r="B404" s="234"/>
      <c r="C404" s="235"/>
      <c r="D404" s="236" t="s">
        <v>157</v>
      </c>
      <c r="E404" s="237" t="s">
        <v>21</v>
      </c>
      <c r="F404" s="238" t="s">
        <v>667</v>
      </c>
      <c r="G404" s="235"/>
      <c r="H404" s="237" t="s">
        <v>21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AT404" s="244" t="s">
        <v>157</v>
      </c>
      <c r="AU404" s="244" t="s">
        <v>81</v>
      </c>
      <c r="AV404" s="11" t="s">
        <v>79</v>
      </c>
      <c r="AW404" s="11" t="s">
        <v>34</v>
      </c>
      <c r="AX404" s="11" t="s">
        <v>71</v>
      </c>
      <c r="AY404" s="244" t="s">
        <v>148</v>
      </c>
    </row>
    <row r="405" s="11" customFormat="1">
      <c r="B405" s="234"/>
      <c r="C405" s="235"/>
      <c r="D405" s="236" t="s">
        <v>157</v>
      </c>
      <c r="E405" s="237" t="s">
        <v>21</v>
      </c>
      <c r="F405" s="238" t="s">
        <v>668</v>
      </c>
      <c r="G405" s="235"/>
      <c r="H405" s="237" t="s">
        <v>21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AT405" s="244" t="s">
        <v>157</v>
      </c>
      <c r="AU405" s="244" t="s">
        <v>81</v>
      </c>
      <c r="AV405" s="11" t="s">
        <v>79</v>
      </c>
      <c r="AW405" s="11" t="s">
        <v>34</v>
      </c>
      <c r="AX405" s="11" t="s">
        <v>71</v>
      </c>
      <c r="AY405" s="244" t="s">
        <v>148</v>
      </c>
    </row>
    <row r="406" s="11" customFormat="1">
      <c r="B406" s="234"/>
      <c r="C406" s="235"/>
      <c r="D406" s="236" t="s">
        <v>157</v>
      </c>
      <c r="E406" s="237" t="s">
        <v>21</v>
      </c>
      <c r="F406" s="238" t="s">
        <v>669</v>
      </c>
      <c r="G406" s="235"/>
      <c r="H406" s="237" t="s">
        <v>21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AT406" s="244" t="s">
        <v>157</v>
      </c>
      <c r="AU406" s="244" t="s">
        <v>81</v>
      </c>
      <c r="AV406" s="11" t="s">
        <v>79</v>
      </c>
      <c r="AW406" s="11" t="s">
        <v>34</v>
      </c>
      <c r="AX406" s="11" t="s">
        <v>71</v>
      </c>
      <c r="AY406" s="244" t="s">
        <v>148</v>
      </c>
    </row>
    <row r="407" s="11" customFormat="1">
      <c r="B407" s="234"/>
      <c r="C407" s="235"/>
      <c r="D407" s="236" t="s">
        <v>157</v>
      </c>
      <c r="E407" s="237" t="s">
        <v>21</v>
      </c>
      <c r="F407" s="238" t="s">
        <v>1622</v>
      </c>
      <c r="G407" s="235"/>
      <c r="H407" s="237" t="s">
        <v>21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AT407" s="244" t="s">
        <v>157</v>
      </c>
      <c r="AU407" s="244" t="s">
        <v>81</v>
      </c>
      <c r="AV407" s="11" t="s">
        <v>79</v>
      </c>
      <c r="AW407" s="11" t="s">
        <v>34</v>
      </c>
      <c r="AX407" s="11" t="s">
        <v>71</v>
      </c>
      <c r="AY407" s="244" t="s">
        <v>148</v>
      </c>
    </row>
    <row r="408" s="11" customFormat="1">
      <c r="B408" s="234"/>
      <c r="C408" s="235"/>
      <c r="D408" s="236" t="s">
        <v>157</v>
      </c>
      <c r="E408" s="237" t="s">
        <v>21</v>
      </c>
      <c r="F408" s="238" t="s">
        <v>1623</v>
      </c>
      <c r="G408" s="235"/>
      <c r="H408" s="237" t="s">
        <v>21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AT408" s="244" t="s">
        <v>157</v>
      </c>
      <c r="AU408" s="244" t="s">
        <v>81</v>
      </c>
      <c r="AV408" s="11" t="s">
        <v>79</v>
      </c>
      <c r="AW408" s="11" t="s">
        <v>34</v>
      </c>
      <c r="AX408" s="11" t="s">
        <v>71</v>
      </c>
      <c r="AY408" s="244" t="s">
        <v>148</v>
      </c>
    </row>
    <row r="409" s="13" customFormat="1">
      <c r="B409" s="256"/>
      <c r="C409" s="257"/>
      <c r="D409" s="236" t="s">
        <v>157</v>
      </c>
      <c r="E409" s="258" t="s">
        <v>21</v>
      </c>
      <c r="F409" s="259" t="s">
        <v>173</v>
      </c>
      <c r="G409" s="257"/>
      <c r="H409" s="260">
        <v>1</v>
      </c>
      <c r="I409" s="261"/>
      <c r="J409" s="257"/>
      <c r="K409" s="257"/>
      <c r="L409" s="262"/>
      <c r="M409" s="263"/>
      <c r="N409" s="264"/>
      <c r="O409" s="264"/>
      <c r="P409" s="264"/>
      <c r="Q409" s="264"/>
      <c r="R409" s="264"/>
      <c r="S409" s="264"/>
      <c r="T409" s="265"/>
      <c r="AT409" s="266" t="s">
        <v>157</v>
      </c>
      <c r="AU409" s="266" t="s">
        <v>81</v>
      </c>
      <c r="AV409" s="13" t="s">
        <v>155</v>
      </c>
      <c r="AW409" s="13" t="s">
        <v>34</v>
      </c>
      <c r="AX409" s="13" t="s">
        <v>79</v>
      </c>
      <c r="AY409" s="266" t="s">
        <v>148</v>
      </c>
    </row>
    <row r="410" s="10" customFormat="1" ht="29.88" customHeight="1">
      <c r="B410" s="206"/>
      <c r="C410" s="207"/>
      <c r="D410" s="208" t="s">
        <v>70</v>
      </c>
      <c r="E410" s="220" t="s">
        <v>670</v>
      </c>
      <c r="F410" s="220" t="s">
        <v>671</v>
      </c>
      <c r="G410" s="207"/>
      <c r="H410" s="207"/>
      <c r="I410" s="210"/>
      <c r="J410" s="221">
        <f>BK410</f>
        <v>0</v>
      </c>
      <c r="K410" s="207"/>
      <c r="L410" s="212"/>
      <c r="M410" s="213"/>
      <c r="N410" s="214"/>
      <c r="O410" s="214"/>
      <c r="P410" s="215">
        <f>SUM(P411:P414)</f>
        <v>0</v>
      </c>
      <c r="Q410" s="214"/>
      <c r="R410" s="215">
        <f>SUM(R411:R414)</f>
        <v>0</v>
      </c>
      <c r="S410" s="214"/>
      <c r="T410" s="216">
        <f>SUM(T411:T414)</f>
        <v>0</v>
      </c>
      <c r="AR410" s="217" t="s">
        <v>181</v>
      </c>
      <c r="AT410" s="218" t="s">
        <v>70</v>
      </c>
      <c r="AU410" s="218" t="s">
        <v>79</v>
      </c>
      <c r="AY410" s="217" t="s">
        <v>148</v>
      </c>
      <c r="BK410" s="219">
        <f>SUM(BK411:BK414)</f>
        <v>0</v>
      </c>
    </row>
    <row r="411" s="1" customFormat="1" ht="16.5" customHeight="1">
      <c r="B411" s="46"/>
      <c r="C411" s="222" t="s">
        <v>1027</v>
      </c>
      <c r="D411" s="222" t="s">
        <v>151</v>
      </c>
      <c r="E411" s="223" t="s">
        <v>673</v>
      </c>
      <c r="F411" s="224" t="s">
        <v>671</v>
      </c>
      <c r="G411" s="225" t="s">
        <v>634</v>
      </c>
      <c r="H411" s="226">
        <v>1</v>
      </c>
      <c r="I411" s="227"/>
      <c r="J411" s="228">
        <f>ROUND(I411*H411,2)</f>
        <v>0</v>
      </c>
      <c r="K411" s="224" t="s">
        <v>154</v>
      </c>
      <c r="L411" s="72"/>
      <c r="M411" s="229" t="s">
        <v>21</v>
      </c>
      <c r="N411" s="230" t="s">
        <v>42</v>
      </c>
      <c r="O411" s="47"/>
      <c r="P411" s="231">
        <f>O411*H411</f>
        <v>0</v>
      </c>
      <c r="Q411" s="231">
        <v>0</v>
      </c>
      <c r="R411" s="231">
        <f>Q411*H411</f>
        <v>0</v>
      </c>
      <c r="S411" s="231">
        <v>0</v>
      </c>
      <c r="T411" s="232">
        <f>S411*H411</f>
        <v>0</v>
      </c>
      <c r="AR411" s="24" t="s">
        <v>635</v>
      </c>
      <c r="AT411" s="24" t="s">
        <v>151</v>
      </c>
      <c r="AU411" s="24" t="s">
        <v>81</v>
      </c>
      <c r="AY411" s="24" t="s">
        <v>148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24" t="s">
        <v>79</v>
      </c>
      <c r="BK411" s="233">
        <f>ROUND(I411*H411,2)</f>
        <v>0</v>
      </c>
      <c r="BL411" s="24" t="s">
        <v>635</v>
      </c>
      <c r="BM411" s="24" t="s">
        <v>1624</v>
      </c>
    </row>
    <row r="412" s="11" customFormat="1">
      <c r="B412" s="234"/>
      <c r="C412" s="235"/>
      <c r="D412" s="236" t="s">
        <v>157</v>
      </c>
      <c r="E412" s="237" t="s">
        <v>21</v>
      </c>
      <c r="F412" s="238" t="s">
        <v>675</v>
      </c>
      <c r="G412" s="235"/>
      <c r="H412" s="237" t="s">
        <v>21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AT412" s="244" t="s">
        <v>157</v>
      </c>
      <c r="AU412" s="244" t="s">
        <v>81</v>
      </c>
      <c r="AV412" s="11" t="s">
        <v>79</v>
      </c>
      <c r="AW412" s="11" t="s">
        <v>34</v>
      </c>
      <c r="AX412" s="11" t="s">
        <v>71</v>
      </c>
      <c r="AY412" s="244" t="s">
        <v>148</v>
      </c>
    </row>
    <row r="413" s="11" customFormat="1">
      <c r="B413" s="234"/>
      <c r="C413" s="235"/>
      <c r="D413" s="236" t="s">
        <v>157</v>
      </c>
      <c r="E413" s="237" t="s">
        <v>21</v>
      </c>
      <c r="F413" s="238" t="s">
        <v>676</v>
      </c>
      <c r="G413" s="235"/>
      <c r="H413" s="237" t="s">
        <v>21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AT413" s="244" t="s">
        <v>157</v>
      </c>
      <c r="AU413" s="244" t="s">
        <v>81</v>
      </c>
      <c r="AV413" s="11" t="s">
        <v>79</v>
      </c>
      <c r="AW413" s="11" t="s">
        <v>34</v>
      </c>
      <c r="AX413" s="11" t="s">
        <v>71</v>
      </c>
      <c r="AY413" s="244" t="s">
        <v>148</v>
      </c>
    </row>
    <row r="414" s="12" customFormat="1">
      <c r="B414" s="245"/>
      <c r="C414" s="246"/>
      <c r="D414" s="236" t="s">
        <v>157</v>
      </c>
      <c r="E414" s="247" t="s">
        <v>21</v>
      </c>
      <c r="F414" s="248" t="s">
        <v>79</v>
      </c>
      <c r="G414" s="246"/>
      <c r="H414" s="249">
        <v>1</v>
      </c>
      <c r="I414" s="250"/>
      <c r="J414" s="246"/>
      <c r="K414" s="246"/>
      <c r="L414" s="251"/>
      <c r="M414" s="279"/>
      <c r="N414" s="280"/>
      <c r="O414" s="280"/>
      <c r="P414" s="280"/>
      <c r="Q414" s="280"/>
      <c r="R414" s="280"/>
      <c r="S414" s="280"/>
      <c r="T414" s="281"/>
      <c r="AT414" s="255" t="s">
        <v>157</v>
      </c>
      <c r="AU414" s="255" t="s">
        <v>81</v>
      </c>
      <c r="AV414" s="12" t="s">
        <v>81</v>
      </c>
      <c r="AW414" s="12" t="s">
        <v>34</v>
      </c>
      <c r="AX414" s="12" t="s">
        <v>79</v>
      </c>
      <c r="AY414" s="255" t="s">
        <v>148</v>
      </c>
    </row>
    <row r="415" s="1" customFormat="1" ht="6.96" customHeight="1">
      <c r="B415" s="67"/>
      <c r="C415" s="68"/>
      <c r="D415" s="68"/>
      <c r="E415" s="68"/>
      <c r="F415" s="68"/>
      <c r="G415" s="68"/>
      <c r="H415" s="68"/>
      <c r="I415" s="167"/>
      <c r="J415" s="68"/>
      <c r="K415" s="68"/>
      <c r="L415" s="72"/>
    </row>
  </sheetData>
  <sheetProtection sheet="1" autoFilter="0" formatColumns="0" formatRows="0" objects="1" scenarios="1" spinCount="100000" saltValue="L/yxKe+oyf+CNHgflMcq8pIXG6mqgnHAc9vOH0njLpdQdBDTp/RrkrPHqyHSTIsnYB4Xe14lNZ5EqAEPQgKlxw==" hashValue="GUmVuqDNN39eFzNLYjZG4wn2UCpDvekAgJ0cvFEUZYN24xdq8liIfSB7njGPoE2gygWUOXJJxkDLwy6bJw5GOA==" algorithmName="SHA-512" password="CC35"/>
  <autoFilter ref="C96:K414"/>
  <mergeCells count="10">
    <mergeCell ref="E7:H7"/>
    <mergeCell ref="E9:H9"/>
    <mergeCell ref="E24:H24"/>
    <mergeCell ref="E45:H45"/>
    <mergeCell ref="E47:H47"/>
    <mergeCell ref="J51:J52"/>
    <mergeCell ref="E87:H87"/>
    <mergeCell ref="E89:H89"/>
    <mergeCell ref="G1:H1"/>
    <mergeCell ref="L2:V2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3" customWidth="1"/>
    <col min="2" max="2" width="1.664063" style="293" customWidth="1"/>
    <col min="3" max="4" width="5" style="293" customWidth="1"/>
    <col min="5" max="5" width="11.67" style="293" customWidth="1"/>
    <col min="6" max="6" width="9.17" style="293" customWidth="1"/>
    <col min="7" max="7" width="5" style="293" customWidth="1"/>
    <col min="8" max="8" width="77.83" style="293" customWidth="1"/>
    <col min="9" max="10" width="20" style="293" customWidth="1"/>
    <col min="11" max="11" width="1.664063" style="293" customWidth="1"/>
  </cols>
  <sheetData>
    <row r="1" ht="37.5" customHeight="1"/>
    <row r="2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5" customFormat="1" ht="45" customHeight="1">
      <c r="B3" s="297"/>
      <c r="C3" s="298" t="s">
        <v>1625</v>
      </c>
      <c r="D3" s="298"/>
      <c r="E3" s="298"/>
      <c r="F3" s="298"/>
      <c r="G3" s="298"/>
      <c r="H3" s="298"/>
      <c r="I3" s="298"/>
      <c r="J3" s="298"/>
      <c r="K3" s="299"/>
    </row>
    <row r="4" ht="25.5" customHeight="1">
      <c r="B4" s="300"/>
      <c r="C4" s="301" t="s">
        <v>1626</v>
      </c>
      <c r="D4" s="301"/>
      <c r="E4" s="301"/>
      <c r="F4" s="301"/>
      <c r="G4" s="301"/>
      <c r="H4" s="301"/>
      <c r="I4" s="301"/>
      <c r="J4" s="301"/>
      <c r="K4" s="302"/>
    </row>
    <row r="5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ht="15" customHeight="1">
      <c r="B6" s="300"/>
      <c r="C6" s="304" t="s">
        <v>1627</v>
      </c>
      <c r="D6" s="304"/>
      <c r="E6" s="304"/>
      <c r="F6" s="304"/>
      <c r="G6" s="304"/>
      <c r="H6" s="304"/>
      <c r="I6" s="304"/>
      <c r="J6" s="304"/>
      <c r="K6" s="302"/>
    </row>
    <row r="7" ht="15" customHeight="1">
      <c r="B7" s="305"/>
      <c r="C7" s="304" t="s">
        <v>1628</v>
      </c>
      <c r="D7" s="304"/>
      <c r="E7" s="304"/>
      <c r="F7" s="304"/>
      <c r="G7" s="304"/>
      <c r="H7" s="304"/>
      <c r="I7" s="304"/>
      <c r="J7" s="304"/>
      <c r="K7" s="302"/>
    </row>
    <row r="8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ht="15" customHeight="1">
      <c r="B9" s="305"/>
      <c r="C9" s="304" t="s">
        <v>1629</v>
      </c>
      <c r="D9" s="304"/>
      <c r="E9" s="304"/>
      <c r="F9" s="304"/>
      <c r="G9" s="304"/>
      <c r="H9" s="304"/>
      <c r="I9" s="304"/>
      <c r="J9" s="304"/>
      <c r="K9" s="302"/>
    </row>
    <row r="10" ht="15" customHeight="1">
      <c r="B10" s="305"/>
      <c r="C10" s="304"/>
      <c r="D10" s="304" t="s">
        <v>1630</v>
      </c>
      <c r="E10" s="304"/>
      <c r="F10" s="304"/>
      <c r="G10" s="304"/>
      <c r="H10" s="304"/>
      <c r="I10" s="304"/>
      <c r="J10" s="304"/>
      <c r="K10" s="302"/>
    </row>
    <row r="11" ht="15" customHeight="1">
      <c r="B11" s="305"/>
      <c r="C11" s="306"/>
      <c r="D11" s="304" t="s">
        <v>1631</v>
      </c>
      <c r="E11" s="304"/>
      <c r="F11" s="304"/>
      <c r="G11" s="304"/>
      <c r="H11" s="304"/>
      <c r="I11" s="304"/>
      <c r="J11" s="304"/>
      <c r="K11" s="302"/>
    </row>
    <row r="12" ht="12.75" customHeight="1">
      <c r="B12" s="305"/>
      <c r="C12" s="306"/>
      <c r="D12" s="306"/>
      <c r="E12" s="306"/>
      <c r="F12" s="306"/>
      <c r="G12" s="306"/>
      <c r="H12" s="306"/>
      <c r="I12" s="306"/>
      <c r="J12" s="306"/>
      <c r="K12" s="302"/>
    </row>
    <row r="13" ht="15" customHeight="1">
      <c r="B13" s="305"/>
      <c r="C13" s="306"/>
      <c r="D13" s="304" t="s">
        <v>1632</v>
      </c>
      <c r="E13" s="304"/>
      <c r="F13" s="304"/>
      <c r="G13" s="304"/>
      <c r="H13" s="304"/>
      <c r="I13" s="304"/>
      <c r="J13" s="304"/>
      <c r="K13" s="302"/>
    </row>
    <row r="14" ht="15" customHeight="1">
      <c r="B14" s="305"/>
      <c r="C14" s="306"/>
      <c r="D14" s="304" t="s">
        <v>1633</v>
      </c>
      <c r="E14" s="304"/>
      <c r="F14" s="304"/>
      <c r="G14" s="304"/>
      <c r="H14" s="304"/>
      <c r="I14" s="304"/>
      <c r="J14" s="304"/>
      <c r="K14" s="302"/>
    </row>
    <row r="15" ht="15" customHeight="1">
      <c r="B15" s="305"/>
      <c r="C15" s="306"/>
      <c r="D15" s="304" t="s">
        <v>1634</v>
      </c>
      <c r="E15" s="304"/>
      <c r="F15" s="304"/>
      <c r="G15" s="304"/>
      <c r="H15" s="304"/>
      <c r="I15" s="304"/>
      <c r="J15" s="304"/>
      <c r="K15" s="302"/>
    </row>
    <row r="16" ht="15" customHeight="1">
      <c r="B16" s="305"/>
      <c r="C16" s="306"/>
      <c r="D16" s="306"/>
      <c r="E16" s="307" t="s">
        <v>78</v>
      </c>
      <c r="F16" s="304" t="s">
        <v>1635</v>
      </c>
      <c r="G16" s="304"/>
      <c r="H16" s="304"/>
      <c r="I16" s="304"/>
      <c r="J16" s="304"/>
      <c r="K16" s="302"/>
    </row>
    <row r="17" ht="15" customHeight="1">
      <c r="B17" s="305"/>
      <c r="C17" s="306"/>
      <c r="D17" s="306"/>
      <c r="E17" s="307" t="s">
        <v>1636</v>
      </c>
      <c r="F17" s="304" t="s">
        <v>1637</v>
      </c>
      <c r="G17" s="304"/>
      <c r="H17" s="304"/>
      <c r="I17" s="304"/>
      <c r="J17" s="304"/>
      <c r="K17" s="302"/>
    </row>
    <row r="18" ht="15" customHeight="1">
      <c r="B18" s="305"/>
      <c r="C18" s="306"/>
      <c r="D18" s="306"/>
      <c r="E18" s="307" t="s">
        <v>1638</v>
      </c>
      <c r="F18" s="304" t="s">
        <v>1639</v>
      </c>
      <c r="G18" s="304"/>
      <c r="H18" s="304"/>
      <c r="I18" s="304"/>
      <c r="J18" s="304"/>
      <c r="K18" s="302"/>
    </row>
    <row r="19" ht="15" customHeight="1">
      <c r="B19" s="305"/>
      <c r="C19" s="306"/>
      <c r="D19" s="306"/>
      <c r="E19" s="307" t="s">
        <v>1640</v>
      </c>
      <c r="F19" s="304" t="s">
        <v>1641</v>
      </c>
      <c r="G19" s="304"/>
      <c r="H19" s="304"/>
      <c r="I19" s="304"/>
      <c r="J19" s="304"/>
      <c r="K19" s="302"/>
    </row>
    <row r="20" ht="15" customHeight="1">
      <c r="B20" s="305"/>
      <c r="C20" s="306"/>
      <c r="D20" s="306"/>
      <c r="E20" s="307" t="s">
        <v>1642</v>
      </c>
      <c r="F20" s="304" t="s">
        <v>1643</v>
      </c>
      <c r="G20" s="304"/>
      <c r="H20" s="304"/>
      <c r="I20" s="304"/>
      <c r="J20" s="304"/>
      <c r="K20" s="302"/>
    </row>
    <row r="21" ht="15" customHeight="1">
      <c r="B21" s="305"/>
      <c r="C21" s="306"/>
      <c r="D21" s="306"/>
      <c r="E21" s="307" t="s">
        <v>1644</v>
      </c>
      <c r="F21" s="304" t="s">
        <v>1645</v>
      </c>
      <c r="G21" s="304"/>
      <c r="H21" s="304"/>
      <c r="I21" s="304"/>
      <c r="J21" s="304"/>
      <c r="K21" s="302"/>
    </row>
    <row r="22" ht="12.75" customHeight="1">
      <c r="B22" s="305"/>
      <c r="C22" s="306"/>
      <c r="D22" s="306"/>
      <c r="E22" s="306"/>
      <c r="F22" s="306"/>
      <c r="G22" s="306"/>
      <c r="H22" s="306"/>
      <c r="I22" s="306"/>
      <c r="J22" s="306"/>
      <c r="K22" s="302"/>
    </row>
    <row r="23" ht="15" customHeight="1">
      <c r="B23" s="305"/>
      <c r="C23" s="304" t="s">
        <v>1646</v>
      </c>
      <c r="D23" s="304"/>
      <c r="E23" s="304"/>
      <c r="F23" s="304"/>
      <c r="G23" s="304"/>
      <c r="H23" s="304"/>
      <c r="I23" s="304"/>
      <c r="J23" s="304"/>
      <c r="K23" s="302"/>
    </row>
    <row r="24" ht="15" customHeight="1">
      <c r="B24" s="305"/>
      <c r="C24" s="304" t="s">
        <v>1647</v>
      </c>
      <c r="D24" s="304"/>
      <c r="E24" s="304"/>
      <c r="F24" s="304"/>
      <c r="G24" s="304"/>
      <c r="H24" s="304"/>
      <c r="I24" s="304"/>
      <c r="J24" s="304"/>
      <c r="K24" s="302"/>
    </row>
    <row r="25" ht="15" customHeight="1">
      <c r="B25" s="305"/>
      <c r="C25" s="304"/>
      <c r="D25" s="304" t="s">
        <v>1648</v>
      </c>
      <c r="E25" s="304"/>
      <c r="F25" s="304"/>
      <c r="G25" s="304"/>
      <c r="H25" s="304"/>
      <c r="I25" s="304"/>
      <c r="J25" s="304"/>
      <c r="K25" s="302"/>
    </row>
    <row r="26" ht="15" customHeight="1">
      <c r="B26" s="305"/>
      <c r="C26" s="306"/>
      <c r="D26" s="304" t="s">
        <v>1649</v>
      </c>
      <c r="E26" s="304"/>
      <c r="F26" s="304"/>
      <c r="G26" s="304"/>
      <c r="H26" s="304"/>
      <c r="I26" s="304"/>
      <c r="J26" s="304"/>
      <c r="K26" s="302"/>
    </row>
    <row r="27" ht="12.75" customHeight="1">
      <c r="B27" s="305"/>
      <c r="C27" s="306"/>
      <c r="D27" s="306"/>
      <c r="E27" s="306"/>
      <c r="F27" s="306"/>
      <c r="G27" s="306"/>
      <c r="H27" s="306"/>
      <c r="I27" s="306"/>
      <c r="J27" s="306"/>
      <c r="K27" s="302"/>
    </row>
    <row r="28" ht="15" customHeight="1">
      <c r="B28" s="305"/>
      <c r="C28" s="306"/>
      <c r="D28" s="304" t="s">
        <v>1650</v>
      </c>
      <c r="E28" s="304"/>
      <c r="F28" s="304"/>
      <c r="G28" s="304"/>
      <c r="H28" s="304"/>
      <c r="I28" s="304"/>
      <c r="J28" s="304"/>
      <c r="K28" s="302"/>
    </row>
    <row r="29" ht="15" customHeight="1">
      <c r="B29" s="305"/>
      <c r="C29" s="306"/>
      <c r="D29" s="304" t="s">
        <v>1651</v>
      </c>
      <c r="E29" s="304"/>
      <c r="F29" s="304"/>
      <c r="G29" s="304"/>
      <c r="H29" s="304"/>
      <c r="I29" s="304"/>
      <c r="J29" s="304"/>
      <c r="K29" s="302"/>
    </row>
    <row r="30" ht="12.75" customHeight="1">
      <c r="B30" s="305"/>
      <c r="C30" s="306"/>
      <c r="D30" s="306"/>
      <c r="E30" s="306"/>
      <c r="F30" s="306"/>
      <c r="G30" s="306"/>
      <c r="H30" s="306"/>
      <c r="I30" s="306"/>
      <c r="J30" s="306"/>
      <c r="K30" s="302"/>
    </row>
    <row r="31" ht="15" customHeight="1">
      <c r="B31" s="305"/>
      <c r="C31" s="306"/>
      <c r="D31" s="304" t="s">
        <v>1652</v>
      </c>
      <c r="E31" s="304"/>
      <c r="F31" s="304"/>
      <c r="G31" s="304"/>
      <c r="H31" s="304"/>
      <c r="I31" s="304"/>
      <c r="J31" s="304"/>
      <c r="K31" s="302"/>
    </row>
    <row r="32" ht="15" customHeight="1">
      <c r="B32" s="305"/>
      <c r="C32" s="306"/>
      <c r="D32" s="304" t="s">
        <v>1653</v>
      </c>
      <c r="E32" s="304"/>
      <c r="F32" s="304"/>
      <c r="G32" s="304"/>
      <c r="H32" s="304"/>
      <c r="I32" s="304"/>
      <c r="J32" s="304"/>
      <c r="K32" s="302"/>
    </row>
    <row r="33" ht="15" customHeight="1">
      <c r="B33" s="305"/>
      <c r="C33" s="306"/>
      <c r="D33" s="304" t="s">
        <v>1654</v>
      </c>
      <c r="E33" s="304"/>
      <c r="F33" s="304"/>
      <c r="G33" s="304"/>
      <c r="H33" s="304"/>
      <c r="I33" s="304"/>
      <c r="J33" s="304"/>
      <c r="K33" s="302"/>
    </row>
    <row r="34" ht="15" customHeight="1">
      <c r="B34" s="305"/>
      <c r="C34" s="306"/>
      <c r="D34" s="304"/>
      <c r="E34" s="308" t="s">
        <v>133</v>
      </c>
      <c r="F34" s="304"/>
      <c r="G34" s="304" t="s">
        <v>1655</v>
      </c>
      <c r="H34" s="304"/>
      <c r="I34" s="304"/>
      <c r="J34" s="304"/>
      <c r="K34" s="302"/>
    </row>
    <row r="35" ht="30.75" customHeight="1">
      <c r="B35" s="305"/>
      <c r="C35" s="306"/>
      <c r="D35" s="304"/>
      <c r="E35" s="308" t="s">
        <v>1656</v>
      </c>
      <c r="F35" s="304"/>
      <c r="G35" s="304" t="s">
        <v>1657</v>
      </c>
      <c r="H35" s="304"/>
      <c r="I35" s="304"/>
      <c r="J35" s="304"/>
      <c r="K35" s="302"/>
    </row>
    <row r="36" ht="15" customHeight="1">
      <c r="B36" s="305"/>
      <c r="C36" s="306"/>
      <c r="D36" s="304"/>
      <c r="E36" s="308" t="s">
        <v>52</v>
      </c>
      <c r="F36" s="304"/>
      <c r="G36" s="304" t="s">
        <v>1658</v>
      </c>
      <c r="H36" s="304"/>
      <c r="I36" s="304"/>
      <c r="J36" s="304"/>
      <c r="K36" s="302"/>
    </row>
    <row r="37" ht="15" customHeight="1">
      <c r="B37" s="305"/>
      <c r="C37" s="306"/>
      <c r="D37" s="304"/>
      <c r="E37" s="308" t="s">
        <v>134</v>
      </c>
      <c r="F37" s="304"/>
      <c r="G37" s="304" t="s">
        <v>1659</v>
      </c>
      <c r="H37" s="304"/>
      <c r="I37" s="304"/>
      <c r="J37" s="304"/>
      <c r="K37" s="302"/>
    </row>
    <row r="38" ht="15" customHeight="1">
      <c r="B38" s="305"/>
      <c r="C38" s="306"/>
      <c r="D38" s="304"/>
      <c r="E38" s="308" t="s">
        <v>135</v>
      </c>
      <c r="F38" s="304"/>
      <c r="G38" s="304" t="s">
        <v>1660</v>
      </c>
      <c r="H38" s="304"/>
      <c r="I38" s="304"/>
      <c r="J38" s="304"/>
      <c r="K38" s="302"/>
    </row>
    <row r="39" ht="15" customHeight="1">
      <c r="B39" s="305"/>
      <c r="C39" s="306"/>
      <c r="D39" s="304"/>
      <c r="E39" s="308" t="s">
        <v>136</v>
      </c>
      <c r="F39" s="304"/>
      <c r="G39" s="304" t="s">
        <v>1661</v>
      </c>
      <c r="H39" s="304"/>
      <c r="I39" s="304"/>
      <c r="J39" s="304"/>
      <c r="K39" s="302"/>
    </row>
    <row r="40" ht="15" customHeight="1">
      <c r="B40" s="305"/>
      <c r="C40" s="306"/>
      <c r="D40" s="304"/>
      <c r="E40" s="308" t="s">
        <v>1662</v>
      </c>
      <c r="F40" s="304"/>
      <c r="G40" s="304" t="s">
        <v>1663</v>
      </c>
      <c r="H40" s="304"/>
      <c r="I40" s="304"/>
      <c r="J40" s="304"/>
      <c r="K40" s="302"/>
    </row>
    <row r="41" ht="15" customHeight="1">
      <c r="B41" s="305"/>
      <c r="C41" s="306"/>
      <c r="D41" s="304"/>
      <c r="E41" s="308"/>
      <c r="F41" s="304"/>
      <c r="G41" s="304" t="s">
        <v>1664</v>
      </c>
      <c r="H41" s="304"/>
      <c r="I41" s="304"/>
      <c r="J41" s="304"/>
      <c r="K41" s="302"/>
    </row>
    <row r="42" ht="15" customHeight="1">
      <c r="B42" s="305"/>
      <c r="C42" s="306"/>
      <c r="D42" s="304"/>
      <c r="E42" s="308" t="s">
        <v>1665</v>
      </c>
      <c r="F42" s="304"/>
      <c r="G42" s="304" t="s">
        <v>1666</v>
      </c>
      <c r="H42" s="304"/>
      <c r="I42" s="304"/>
      <c r="J42" s="304"/>
      <c r="K42" s="302"/>
    </row>
    <row r="43" ht="15" customHeight="1">
      <c r="B43" s="305"/>
      <c r="C43" s="306"/>
      <c r="D43" s="304"/>
      <c r="E43" s="308" t="s">
        <v>138</v>
      </c>
      <c r="F43" s="304"/>
      <c r="G43" s="304" t="s">
        <v>1667</v>
      </c>
      <c r="H43" s="304"/>
      <c r="I43" s="304"/>
      <c r="J43" s="304"/>
      <c r="K43" s="302"/>
    </row>
    <row r="44" ht="12.75" customHeight="1">
      <c r="B44" s="305"/>
      <c r="C44" s="306"/>
      <c r="D44" s="304"/>
      <c r="E44" s="304"/>
      <c r="F44" s="304"/>
      <c r="G44" s="304"/>
      <c r="H44" s="304"/>
      <c r="I44" s="304"/>
      <c r="J44" s="304"/>
      <c r="K44" s="302"/>
    </row>
    <row r="45" ht="15" customHeight="1">
      <c r="B45" s="305"/>
      <c r="C45" s="306"/>
      <c r="D45" s="304" t="s">
        <v>1668</v>
      </c>
      <c r="E45" s="304"/>
      <c r="F45" s="304"/>
      <c r="G45" s="304"/>
      <c r="H45" s="304"/>
      <c r="I45" s="304"/>
      <c r="J45" s="304"/>
      <c r="K45" s="302"/>
    </row>
    <row r="46" ht="15" customHeight="1">
      <c r="B46" s="305"/>
      <c r="C46" s="306"/>
      <c r="D46" s="306"/>
      <c r="E46" s="304" t="s">
        <v>1669</v>
      </c>
      <c r="F46" s="304"/>
      <c r="G46" s="304"/>
      <c r="H46" s="304"/>
      <c r="I46" s="304"/>
      <c r="J46" s="304"/>
      <c r="K46" s="302"/>
    </row>
    <row r="47" ht="15" customHeight="1">
      <c r="B47" s="305"/>
      <c r="C47" s="306"/>
      <c r="D47" s="306"/>
      <c r="E47" s="304" t="s">
        <v>1670</v>
      </c>
      <c r="F47" s="304"/>
      <c r="G47" s="304"/>
      <c r="H47" s="304"/>
      <c r="I47" s="304"/>
      <c r="J47" s="304"/>
      <c r="K47" s="302"/>
    </row>
    <row r="48" ht="15" customHeight="1">
      <c r="B48" s="305"/>
      <c r="C48" s="306"/>
      <c r="D48" s="306"/>
      <c r="E48" s="304" t="s">
        <v>1671</v>
      </c>
      <c r="F48" s="304"/>
      <c r="G48" s="304"/>
      <c r="H48" s="304"/>
      <c r="I48" s="304"/>
      <c r="J48" s="304"/>
      <c r="K48" s="302"/>
    </row>
    <row r="49" ht="15" customHeight="1">
      <c r="B49" s="305"/>
      <c r="C49" s="306"/>
      <c r="D49" s="304" t="s">
        <v>1672</v>
      </c>
      <c r="E49" s="304"/>
      <c r="F49" s="304"/>
      <c r="G49" s="304"/>
      <c r="H49" s="304"/>
      <c r="I49" s="304"/>
      <c r="J49" s="304"/>
      <c r="K49" s="302"/>
    </row>
    <row r="50" ht="25.5" customHeight="1">
      <c r="B50" s="300"/>
      <c r="C50" s="301" t="s">
        <v>1673</v>
      </c>
      <c r="D50" s="301"/>
      <c r="E50" s="301"/>
      <c r="F50" s="301"/>
      <c r="G50" s="301"/>
      <c r="H50" s="301"/>
      <c r="I50" s="301"/>
      <c r="J50" s="301"/>
      <c r="K50" s="302"/>
    </row>
    <row r="51" ht="5.25" customHeight="1">
      <c r="B51" s="300"/>
      <c r="C51" s="303"/>
      <c r="D51" s="303"/>
      <c r="E51" s="303"/>
      <c r="F51" s="303"/>
      <c r="G51" s="303"/>
      <c r="H51" s="303"/>
      <c r="I51" s="303"/>
      <c r="J51" s="303"/>
      <c r="K51" s="302"/>
    </row>
    <row r="52" ht="15" customHeight="1">
      <c r="B52" s="300"/>
      <c r="C52" s="304" t="s">
        <v>1674</v>
      </c>
      <c r="D52" s="304"/>
      <c r="E52" s="304"/>
      <c r="F52" s="304"/>
      <c r="G52" s="304"/>
      <c r="H52" s="304"/>
      <c r="I52" s="304"/>
      <c r="J52" s="304"/>
      <c r="K52" s="302"/>
    </row>
    <row r="53" ht="15" customHeight="1">
      <c r="B53" s="300"/>
      <c r="C53" s="304" t="s">
        <v>1675</v>
      </c>
      <c r="D53" s="304"/>
      <c r="E53" s="304"/>
      <c r="F53" s="304"/>
      <c r="G53" s="304"/>
      <c r="H53" s="304"/>
      <c r="I53" s="304"/>
      <c r="J53" s="304"/>
      <c r="K53" s="302"/>
    </row>
    <row r="54" ht="12.75" customHeight="1">
      <c r="B54" s="300"/>
      <c r="C54" s="304"/>
      <c r="D54" s="304"/>
      <c r="E54" s="304"/>
      <c r="F54" s="304"/>
      <c r="G54" s="304"/>
      <c r="H54" s="304"/>
      <c r="I54" s="304"/>
      <c r="J54" s="304"/>
      <c r="K54" s="302"/>
    </row>
    <row r="55" ht="15" customHeight="1">
      <c r="B55" s="300"/>
      <c r="C55" s="304" t="s">
        <v>1676</v>
      </c>
      <c r="D55" s="304"/>
      <c r="E55" s="304"/>
      <c r="F55" s="304"/>
      <c r="G55" s="304"/>
      <c r="H55" s="304"/>
      <c r="I55" s="304"/>
      <c r="J55" s="304"/>
      <c r="K55" s="302"/>
    </row>
    <row r="56" ht="15" customHeight="1">
      <c r="B56" s="300"/>
      <c r="C56" s="306"/>
      <c r="D56" s="304" t="s">
        <v>1677</v>
      </c>
      <c r="E56" s="304"/>
      <c r="F56" s="304"/>
      <c r="G56" s="304"/>
      <c r="H56" s="304"/>
      <c r="I56" s="304"/>
      <c r="J56" s="304"/>
      <c r="K56" s="302"/>
    </row>
    <row r="57" ht="15" customHeight="1">
      <c r="B57" s="300"/>
      <c r="C57" s="306"/>
      <c r="D57" s="304" t="s">
        <v>1678</v>
      </c>
      <c r="E57" s="304"/>
      <c r="F57" s="304"/>
      <c r="G57" s="304"/>
      <c r="H57" s="304"/>
      <c r="I57" s="304"/>
      <c r="J57" s="304"/>
      <c r="K57" s="302"/>
    </row>
    <row r="58" ht="15" customHeight="1">
      <c r="B58" s="300"/>
      <c r="C58" s="306"/>
      <c r="D58" s="304" t="s">
        <v>1679</v>
      </c>
      <c r="E58" s="304"/>
      <c r="F58" s="304"/>
      <c r="G58" s="304"/>
      <c r="H58" s="304"/>
      <c r="I58" s="304"/>
      <c r="J58" s="304"/>
      <c r="K58" s="302"/>
    </row>
    <row r="59" ht="15" customHeight="1">
      <c r="B59" s="300"/>
      <c r="C59" s="306"/>
      <c r="D59" s="304" t="s">
        <v>1680</v>
      </c>
      <c r="E59" s="304"/>
      <c r="F59" s="304"/>
      <c r="G59" s="304"/>
      <c r="H59" s="304"/>
      <c r="I59" s="304"/>
      <c r="J59" s="304"/>
      <c r="K59" s="302"/>
    </row>
    <row r="60" ht="15" customHeight="1">
      <c r="B60" s="300"/>
      <c r="C60" s="306"/>
      <c r="D60" s="309" t="s">
        <v>1681</v>
      </c>
      <c r="E60" s="309"/>
      <c r="F60" s="309"/>
      <c r="G60" s="309"/>
      <c r="H60" s="309"/>
      <c r="I60" s="309"/>
      <c r="J60" s="309"/>
      <c r="K60" s="302"/>
    </row>
    <row r="61" ht="15" customHeight="1">
      <c r="B61" s="300"/>
      <c r="C61" s="306"/>
      <c r="D61" s="304" t="s">
        <v>1682</v>
      </c>
      <c r="E61" s="304"/>
      <c r="F61" s="304"/>
      <c r="G61" s="304"/>
      <c r="H61" s="304"/>
      <c r="I61" s="304"/>
      <c r="J61" s="304"/>
      <c r="K61" s="302"/>
    </row>
    <row r="62" ht="12.75" customHeight="1">
      <c r="B62" s="300"/>
      <c r="C62" s="306"/>
      <c r="D62" s="306"/>
      <c r="E62" s="310"/>
      <c r="F62" s="306"/>
      <c r="G62" s="306"/>
      <c r="H62" s="306"/>
      <c r="I62" s="306"/>
      <c r="J62" s="306"/>
      <c r="K62" s="302"/>
    </row>
    <row r="63" ht="15" customHeight="1">
      <c r="B63" s="300"/>
      <c r="C63" s="306"/>
      <c r="D63" s="304" t="s">
        <v>1683</v>
      </c>
      <c r="E63" s="304"/>
      <c r="F63" s="304"/>
      <c r="G63" s="304"/>
      <c r="H63" s="304"/>
      <c r="I63" s="304"/>
      <c r="J63" s="304"/>
      <c r="K63" s="302"/>
    </row>
    <row r="64" ht="15" customHeight="1">
      <c r="B64" s="300"/>
      <c r="C64" s="306"/>
      <c r="D64" s="309" t="s">
        <v>1684</v>
      </c>
      <c r="E64" s="309"/>
      <c r="F64" s="309"/>
      <c r="G64" s="309"/>
      <c r="H64" s="309"/>
      <c r="I64" s="309"/>
      <c r="J64" s="309"/>
      <c r="K64" s="302"/>
    </row>
    <row r="65" ht="15" customHeight="1">
      <c r="B65" s="300"/>
      <c r="C65" s="306"/>
      <c r="D65" s="304" t="s">
        <v>1685</v>
      </c>
      <c r="E65" s="304"/>
      <c r="F65" s="304"/>
      <c r="G65" s="304"/>
      <c r="H65" s="304"/>
      <c r="I65" s="304"/>
      <c r="J65" s="304"/>
      <c r="K65" s="302"/>
    </row>
    <row r="66" ht="15" customHeight="1">
      <c r="B66" s="300"/>
      <c r="C66" s="306"/>
      <c r="D66" s="304" t="s">
        <v>1686</v>
      </c>
      <c r="E66" s="304"/>
      <c r="F66" s="304"/>
      <c r="G66" s="304"/>
      <c r="H66" s="304"/>
      <c r="I66" s="304"/>
      <c r="J66" s="304"/>
      <c r="K66" s="302"/>
    </row>
    <row r="67" ht="15" customHeight="1">
      <c r="B67" s="300"/>
      <c r="C67" s="306"/>
      <c r="D67" s="304" t="s">
        <v>1687</v>
      </c>
      <c r="E67" s="304"/>
      <c r="F67" s="304"/>
      <c r="G67" s="304"/>
      <c r="H67" s="304"/>
      <c r="I67" s="304"/>
      <c r="J67" s="304"/>
      <c r="K67" s="302"/>
    </row>
    <row r="68" ht="15" customHeight="1">
      <c r="B68" s="300"/>
      <c r="C68" s="306"/>
      <c r="D68" s="304" t="s">
        <v>1688</v>
      </c>
      <c r="E68" s="304"/>
      <c r="F68" s="304"/>
      <c r="G68" s="304"/>
      <c r="H68" s="304"/>
      <c r="I68" s="304"/>
      <c r="J68" s="304"/>
      <c r="K68" s="302"/>
    </row>
    <row r="69" ht="12.75" customHeight="1">
      <c r="B69" s="311"/>
      <c r="C69" s="312"/>
      <c r="D69" s="312"/>
      <c r="E69" s="312"/>
      <c r="F69" s="312"/>
      <c r="G69" s="312"/>
      <c r="H69" s="312"/>
      <c r="I69" s="312"/>
      <c r="J69" s="312"/>
      <c r="K69" s="313"/>
    </row>
    <row r="70" ht="18.75" customHeight="1">
      <c r="B70" s="314"/>
      <c r="C70" s="314"/>
      <c r="D70" s="314"/>
      <c r="E70" s="314"/>
      <c r="F70" s="314"/>
      <c r="G70" s="314"/>
      <c r="H70" s="314"/>
      <c r="I70" s="314"/>
      <c r="J70" s="314"/>
      <c r="K70" s="315"/>
    </row>
    <row r="71" ht="18.75" customHeight="1">
      <c r="B71" s="315"/>
      <c r="C71" s="315"/>
      <c r="D71" s="315"/>
      <c r="E71" s="315"/>
      <c r="F71" s="315"/>
      <c r="G71" s="315"/>
      <c r="H71" s="315"/>
      <c r="I71" s="315"/>
      <c r="J71" s="315"/>
      <c r="K71" s="315"/>
    </row>
    <row r="72" ht="7.5" customHeight="1">
      <c r="B72" s="316"/>
      <c r="C72" s="317"/>
      <c r="D72" s="317"/>
      <c r="E72" s="317"/>
      <c r="F72" s="317"/>
      <c r="G72" s="317"/>
      <c r="H72" s="317"/>
      <c r="I72" s="317"/>
      <c r="J72" s="317"/>
      <c r="K72" s="318"/>
    </row>
    <row r="73" ht="45" customHeight="1">
      <c r="B73" s="319"/>
      <c r="C73" s="320" t="s">
        <v>95</v>
      </c>
      <c r="D73" s="320"/>
      <c r="E73" s="320"/>
      <c r="F73" s="320"/>
      <c r="G73" s="320"/>
      <c r="H73" s="320"/>
      <c r="I73" s="320"/>
      <c r="J73" s="320"/>
      <c r="K73" s="321"/>
    </row>
    <row r="74" ht="17.25" customHeight="1">
      <c r="B74" s="319"/>
      <c r="C74" s="322" t="s">
        <v>1689</v>
      </c>
      <c r="D74" s="322"/>
      <c r="E74" s="322"/>
      <c r="F74" s="322" t="s">
        <v>1690</v>
      </c>
      <c r="G74" s="323"/>
      <c r="H74" s="322" t="s">
        <v>134</v>
      </c>
      <c r="I74" s="322" t="s">
        <v>56</v>
      </c>
      <c r="J74" s="322" t="s">
        <v>1691</v>
      </c>
      <c r="K74" s="321"/>
    </row>
    <row r="75" ht="17.25" customHeight="1">
      <c r="B75" s="319"/>
      <c r="C75" s="324" t="s">
        <v>1692</v>
      </c>
      <c r="D75" s="324"/>
      <c r="E75" s="324"/>
      <c r="F75" s="325" t="s">
        <v>1693</v>
      </c>
      <c r="G75" s="326"/>
      <c r="H75" s="324"/>
      <c r="I75" s="324"/>
      <c r="J75" s="324" t="s">
        <v>1694</v>
      </c>
      <c r="K75" s="321"/>
    </row>
    <row r="76" ht="5.25" customHeight="1">
      <c r="B76" s="319"/>
      <c r="C76" s="327"/>
      <c r="D76" s="327"/>
      <c r="E76" s="327"/>
      <c r="F76" s="327"/>
      <c r="G76" s="328"/>
      <c r="H76" s="327"/>
      <c r="I76" s="327"/>
      <c r="J76" s="327"/>
      <c r="K76" s="321"/>
    </row>
    <row r="77" ht="15" customHeight="1">
      <c r="B77" s="319"/>
      <c r="C77" s="308" t="s">
        <v>52</v>
      </c>
      <c r="D77" s="327"/>
      <c r="E77" s="327"/>
      <c r="F77" s="329" t="s">
        <v>1695</v>
      </c>
      <c r="G77" s="328"/>
      <c r="H77" s="308" t="s">
        <v>1696</v>
      </c>
      <c r="I77" s="308" t="s">
        <v>1697</v>
      </c>
      <c r="J77" s="308">
        <v>20</v>
      </c>
      <c r="K77" s="321"/>
    </row>
    <row r="78" ht="15" customHeight="1">
      <c r="B78" s="319"/>
      <c r="C78" s="308" t="s">
        <v>1698</v>
      </c>
      <c r="D78" s="308"/>
      <c r="E78" s="308"/>
      <c r="F78" s="329" t="s">
        <v>1695</v>
      </c>
      <c r="G78" s="328"/>
      <c r="H78" s="308" t="s">
        <v>1699</v>
      </c>
      <c r="I78" s="308" t="s">
        <v>1697</v>
      </c>
      <c r="J78" s="308">
        <v>120</v>
      </c>
      <c r="K78" s="321"/>
    </row>
    <row r="79" ht="15" customHeight="1">
      <c r="B79" s="330"/>
      <c r="C79" s="308" t="s">
        <v>1700</v>
      </c>
      <c r="D79" s="308"/>
      <c r="E79" s="308"/>
      <c r="F79" s="329" t="s">
        <v>1701</v>
      </c>
      <c r="G79" s="328"/>
      <c r="H79" s="308" t="s">
        <v>1702</v>
      </c>
      <c r="I79" s="308" t="s">
        <v>1697</v>
      </c>
      <c r="J79" s="308">
        <v>50</v>
      </c>
      <c r="K79" s="321"/>
    </row>
    <row r="80" ht="15" customHeight="1">
      <c r="B80" s="330"/>
      <c r="C80" s="308" t="s">
        <v>1703</v>
      </c>
      <c r="D80" s="308"/>
      <c r="E80" s="308"/>
      <c r="F80" s="329" t="s">
        <v>1695</v>
      </c>
      <c r="G80" s="328"/>
      <c r="H80" s="308" t="s">
        <v>1704</v>
      </c>
      <c r="I80" s="308" t="s">
        <v>1705</v>
      </c>
      <c r="J80" s="308"/>
      <c r="K80" s="321"/>
    </row>
    <row r="81" ht="15" customHeight="1">
      <c r="B81" s="330"/>
      <c r="C81" s="331" t="s">
        <v>1706</v>
      </c>
      <c r="D81" s="331"/>
      <c r="E81" s="331"/>
      <c r="F81" s="332" t="s">
        <v>1701</v>
      </c>
      <c r="G81" s="331"/>
      <c r="H81" s="331" t="s">
        <v>1707</v>
      </c>
      <c r="I81" s="331" t="s">
        <v>1697</v>
      </c>
      <c r="J81" s="331">
        <v>15</v>
      </c>
      <c r="K81" s="321"/>
    </row>
    <row r="82" ht="15" customHeight="1">
      <c r="B82" s="330"/>
      <c r="C82" s="331" t="s">
        <v>1708</v>
      </c>
      <c r="D82" s="331"/>
      <c r="E82" s="331"/>
      <c r="F82" s="332" t="s">
        <v>1701</v>
      </c>
      <c r="G82" s="331"/>
      <c r="H82" s="331" t="s">
        <v>1709</v>
      </c>
      <c r="I82" s="331" t="s">
        <v>1697</v>
      </c>
      <c r="J82" s="331">
        <v>15</v>
      </c>
      <c r="K82" s="321"/>
    </row>
    <row r="83" ht="15" customHeight="1">
      <c r="B83" s="330"/>
      <c r="C83" s="331" t="s">
        <v>1710</v>
      </c>
      <c r="D83" s="331"/>
      <c r="E83" s="331"/>
      <c r="F83" s="332" t="s">
        <v>1701</v>
      </c>
      <c r="G83" s="331"/>
      <c r="H83" s="331" t="s">
        <v>1711</v>
      </c>
      <c r="I83" s="331" t="s">
        <v>1697</v>
      </c>
      <c r="J83" s="331">
        <v>20</v>
      </c>
      <c r="K83" s="321"/>
    </row>
    <row r="84" ht="15" customHeight="1">
      <c r="B84" s="330"/>
      <c r="C84" s="331" t="s">
        <v>1712</v>
      </c>
      <c r="D84" s="331"/>
      <c r="E84" s="331"/>
      <c r="F84" s="332" t="s">
        <v>1701</v>
      </c>
      <c r="G84" s="331"/>
      <c r="H84" s="331" t="s">
        <v>1713</v>
      </c>
      <c r="I84" s="331" t="s">
        <v>1697</v>
      </c>
      <c r="J84" s="331">
        <v>20</v>
      </c>
      <c r="K84" s="321"/>
    </row>
    <row r="85" ht="15" customHeight="1">
      <c r="B85" s="330"/>
      <c r="C85" s="308" t="s">
        <v>1714</v>
      </c>
      <c r="D85" s="308"/>
      <c r="E85" s="308"/>
      <c r="F85" s="329" t="s">
        <v>1701</v>
      </c>
      <c r="G85" s="328"/>
      <c r="H85" s="308" t="s">
        <v>1715</v>
      </c>
      <c r="I85" s="308" t="s">
        <v>1697</v>
      </c>
      <c r="J85" s="308">
        <v>50</v>
      </c>
      <c r="K85" s="321"/>
    </row>
    <row r="86" ht="15" customHeight="1">
      <c r="B86" s="330"/>
      <c r="C86" s="308" t="s">
        <v>1716</v>
      </c>
      <c r="D86" s="308"/>
      <c r="E86" s="308"/>
      <c r="F86" s="329" t="s">
        <v>1701</v>
      </c>
      <c r="G86" s="328"/>
      <c r="H86" s="308" t="s">
        <v>1717</v>
      </c>
      <c r="I86" s="308" t="s">
        <v>1697</v>
      </c>
      <c r="J86" s="308">
        <v>20</v>
      </c>
      <c r="K86" s="321"/>
    </row>
    <row r="87" ht="15" customHeight="1">
      <c r="B87" s="330"/>
      <c r="C87" s="308" t="s">
        <v>1718</v>
      </c>
      <c r="D87" s="308"/>
      <c r="E87" s="308"/>
      <c r="F87" s="329" t="s">
        <v>1701</v>
      </c>
      <c r="G87" s="328"/>
      <c r="H87" s="308" t="s">
        <v>1719</v>
      </c>
      <c r="I87" s="308" t="s">
        <v>1697</v>
      </c>
      <c r="J87" s="308">
        <v>20</v>
      </c>
      <c r="K87" s="321"/>
    </row>
    <row r="88" ht="15" customHeight="1">
      <c r="B88" s="330"/>
      <c r="C88" s="308" t="s">
        <v>1720</v>
      </c>
      <c r="D88" s="308"/>
      <c r="E88" s="308"/>
      <c r="F88" s="329" t="s">
        <v>1701</v>
      </c>
      <c r="G88" s="328"/>
      <c r="H88" s="308" t="s">
        <v>1721</v>
      </c>
      <c r="I88" s="308" t="s">
        <v>1697</v>
      </c>
      <c r="J88" s="308">
        <v>50</v>
      </c>
      <c r="K88" s="321"/>
    </row>
    <row r="89" ht="15" customHeight="1">
      <c r="B89" s="330"/>
      <c r="C89" s="308" t="s">
        <v>1722</v>
      </c>
      <c r="D89" s="308"/>
      <c r="E89" s="308"/>
      <c r="F89" s="329" t="s">
        <v>1701</v>
      </c>
      <c r="G89" s="328"/>
      <c r="H89" s="308" t="s">
        <v>1722</v>
      </c>
      <c r="I89" s="308" t="s">
        <v>1697</v>
      </c>
      <c r="J89" s="308">
        <v>50</v>
      </c>
      <c r="K89" s="321"/>
    </row>
    <row r="90" ht="15" customHeight="1">
      <c r="B90" s="330"/>
      <c r="C90" s="308" t="s">
        <v>139</v>
      </c>
      <c r="D90" s="308"/>
      <c r="E90" s="308"/>
      <c r="F90" s="329" t="s">
        <v>1701</v>
      </c>
      <c r="G90" s="328"/>
      <c r="H90" s="308" t="s">
        <v>1723</v>
      </c>
      <c r="I90" s="308" t="s">
        <v>1697</v>
      </c>
      <c r="J90" s="308">
        <v>255</v>
      </c>
      <c r="K90" s="321"/>
    </row>
    <row r="91" ht="15" customHeight="1">
      <c r="B91" s="330"/>
      <c r="C91" s="308" t="s">
        <v>1724</v>
      </c>
      <c r="D91" s="308"/>
      <c r="E91" s="308"/>
      <c r="F91" s="329" t="s">
        <v>1695</v>
      </c>
      <c r="G91" s="328"/>
      <c r="H91" s="308" t="s">
        <v>1725</v>
      </c>
      <c r="I91" s="308" t="s">
        <v>1726</v>
      </c>
      <c r="J91" s="308"/>
      <c r="K91" s="321"/>
    </row>
    <row r="92" ht="15" customHeight="1">
      <c r="B92" s="330"/>
      <c r="C92" s="308" t="s">
        <v>1727</v>
      </c>
      <c r="D92" s="308"/>
      <c r="E92" s="308"/>
      <c r="F92" s="329" t="s">
        <v>1695</v>
      </c>
      <c r="G92" s="328"/>
      <c r="H92" s="308" t="s">
        <v>1728</v>
      </c>
      <c r="I92" s="308" t="s">
        <v>1729</v>
      </c>
      <c r="J92" s="308"/>
      <c r="K92" s="321"/>
    </row>
    <row r="93" ht="15" customHeight="1">
      <c r="B93" s="330"/>
      <c r="C93" s="308" t="s">
        <v>1730</v>
      </c>
      <c r="D93" s="308"/>
      <c r="E93" s="308"/>
      <c r="F93" s="329" t="s">
        <v>1695</v>
      </c>
      <c r="G93" s="328"/>
      <c r="H93" s="308" t="s">
        <v>1730</v>
      </c>
      <c r="I93" s="308" t="s">
        <v>1729</v>
      </c>
      <c r="J93" s="308"/>
      <c r="K93" s="321"/>
    </row>
    <row r="94" ht="15" customHeight="1">
      <c r="B94" s="330"/>
      <c r="C94" s="308" t="s">
        <v>37</v>
      </c>
      <c r="D94" s="308"/>
      <c r="E94" s="308"/>
      <c r="F94" s="329" t="s">
        <v>1695</v>
      </c>
      <c r="G94" s="328"/>
      <c r="H94" s="308" t="s">
        <v>1731</v>
      </c>
      <c r="I94" s="308" t="s">
        <v>1729</v>
      </c>
      <c r="J94" s="308"/>
      <c r="K94" s="321"/>
    </row>
    <row r="95" ht="15" customHeight="1">
      <c r="B95" s="330"/>
      <c r="C95" s="308" t="s">
        <v>47</v>
      </c>
      <c r="D95" s="308"/>
      <c r="E95" s="308"/>
      <c r="F95" s="329" t="s">
        <v>1695</v>
      </c>
      <c r="G95" s="328"/>
      <c r="H95" s="308" t="s">
        <v>1732</v>
      </c>
      <c r="I95" s="308" t="s">
        <v>1729</v>
      </c>
      <c r="J95" s="308"/>
      <c r="K95" s="321"/>
    </row>
    <row r="96" ht="15" customHeight="1">
      <c r="B96" s="333"/>
      <c r="C96" s="334"/>
      <c r="D96" s="334"/>
      <c r="E96" s="334"/>
      <c r="F96" s="334"/>
      <c r="G96" s="334"/>
      <c r="H96" s="334"/>
      <c r="I96" s="334"/>
      <c r="J96" s="334"/>
      <c r="K96" s="335"/>
    </row>
    <row r="97" ht="18.75" customHeight="1">
      <c r="B97" s="336"/>
      <c r="C97" s="337"/>
      <c r="D97" s="337"/>
      <c r="E97" s="337"/>
      <c r="F97" s="337"/>
      <c r="G97" s="337"/>
      <c r="H97" s="337"/>
      <c r="I97" s="337"/>
      <c r="J97" s="337"/>
      <c r="K97" s="336"/>
    </row>
    <row r="98" ht="18.75" customHeight="1">
      <c r="B98" s="315"/>
      <c r="C98" s="315"/>
      <c r="D98" s="315"/>
      <c r="E98" s="315"/>
      <c r="F98" s="315"/>
      <c r="G98" s="315"/>
      <c r="H98" s="315"/>
      <c r="I98" s="315"/>
      <c r="J98" s="315"/>
      <c r="K98" s="315"/>
    </row>
    <row r="99" ht="7.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8"/>
    </row>
    <row r="100" ht="45" customHeight="1">
      <c r="B100" s="319"/>
      <c r="C100" s="320" t="s">
        <v>1733</v>
      </c>
      <c r="D100" s="320"/>
      <c r="E100" s="320"/>
      <c r="F100" s="320"/>
      <c r="G100" s="320"/>
      <c r="H100" s="320"/>
      <c r="I100" s="320"/>
      <c r="J100" s="320"/>
      <c r="K100" s="321"/>
    </row>
    <row r="101" ht="17.25" customHeight="1">
      <c r="B101" s="319"/>
      <c r="C101" s="322" t="s">
        <v>1689</v>
      </c>
      <c r="D101" s="322"/>
      <c r="E101" s="322"/>
      <c r="F101" s="322" t="s">
        <v>1690</v>
      </c>
      <c r="G101" s="323"/>
      <c r="H101" s="322" t="s">
        <v>134</v>
      </c>
      <c r="I101" s="322" t="s">
        <v>56</v>
      </c>
      <c r="J101" s="322" t="s">
        <v>1691</v>
      </c>
      <c r="K101" s="321"/>
    </row>
    <row r="102" ht="17.25" customHeight="1">
      <c r="B102" s="319"/>
      <c r="C102" s="324" t="s">
        <v>1692</v>
      </c>
      <c r="D102" s="324"/>
      <c r="E102" s="324"/>
      <c r="F102" s="325" t="s">
        <v>1693</v>
      </c>
      <c r="G102" s="326"/>
      <c r="H102" s="324"/>
      <c r="I102" s="324"/>
      <c r="J102" s="324" t="s">
        <v>1694</v>
      </c>
      <c r="K102" s="321"/>
    </row>
    <row r="103" ht="5.25" customHeight="1">
      <c r="B103" s="319"/>
      <c r="C103" s="322"/>
      <c r="D103" s="322"/>
      <c r="E103" s="322"/>
      <c r="F103" s="322"/>
      <c r="G103" s="338"/>
      <c r="H103" s="322"/>
      <c r="I103" s="322"/>
      <c r="J103" s="322"/>
      <c r="K103" s="321"/>
    </row>
    <row r="104" ht="15" customHeight="1">
      <c r="B104" s="319"/>
      <c r="C104" s="308" t="s">
        <v>52</v>
      </c>
      <c r="D104" s="327"/>
      <c r="E104" s="327"/>
      <c r="F104" s="329" t="s">
        <v>1695</v>
      </c>
      <c r="G104" s="338"/>
      <c r="H104" s="308" t="s">
        <v>1734</v>
      </c>
      <c r="I104" s="308" t="s">
        <v>1697</v>
      </c>
      <c r="J104" s="308">
        <v>20</v>
      </c>
      <c r="K104" s="321"/>
    </row>
    <row r="105" ht="15" customHeight="1">
      <c r="B105" s="319"/>
      <c r="C105" s="308" t="s">
        <v>1698</v>
      </c>
      <c r="D105" s="308"/>
      <c r="E105" s="308"/>
      <c r="F105" s="329" t="s">
        <v>1695</v>
      </c>
      <c r="G105" s="308"/>
      <c r="H105" s="308" t="s">
        <v>1734</v>
      </c>
      <c r="I105" s="308" t="s">
        <v>1697</v>
      </c>
      <c r="J105" s="308">
        <v>120</v>
      </c>
      <c r="K105" s="321"/>
    </row>
    <row r="106" ht="15" customHeight="1">
      <c r="B106" s="330"/>
      <c r="C106" s="308" t="s">
        <v>1700</v>
      </c>
      <c r="D106" s="308"/>
      <c r="E106" s="308"/>
      <c r="F106" s="329" t="s">
        <v>1701</v>
      </c>
      <c r="G106" s="308"/>
      <c r="H106" s="308" t="s">
        <v>1734</v>
      </c>
      <c r="I106" s="308" t="s">
        <v>1697</v>
      </c>
      <c r="J106" s="308">
        <v>50</v>
      </c>
      <c r="K106" s="321"/>
    </row>
    <row r="107" ht="15" customHeight="1">
      <c r="B107" s="330"/>
      <c r="C107" s="308" t="s">
        <v>1703</v>
      </c>
      <c r="D107" s="308"/>
      <c r="E107" s="308"/>
      <c r="F107" s="329" t="s">
        <v>1695</v>
      </c>
      <c r="G107" s="308"/>
      <c r="H107" s="308" t="s">
        <v>1734</v>
      </c>
      <c r="I107" s="308" t="s">
        <v>1705</v>
      </c>
      <c r="J107" s="308"/>
      <c r="K107" s="321"/>
    </row>
    <row r="108" ht="15" customHeight="1">
      <c r="B108" s="330"/>
      <c r="C108" s="308" t="s">
        <v>1714</v>
      </c>
      <c r="D108" s="308"/>
      <c r="E108" s="308"/>
      <c r="F108" s="329" t="s">
        <v>1701</v>
      </c>
      <c r="G108" s="308"/>
      <c r="H108" s="308" t="s">
        <v>1734</v>
      </c>
      <c r="I108" s="308" t="s">
        <v>1697</v>
      </c>
      <c r="J108" s="308">
        <v>50</v>
      </c>
      <c r="K108" s="321"/>
    </row>
    <row r="109" ht="15" customHeight="1">
      <c r="B109" s="330"/>
      <c r="C109" s="308" t="s">
        <v>1722</v>
      </c>
      <c r="D109" s="308"/>
      <c r="E109" s="308"/>
      <c r="F109" s="329" t="s">
        <v>1701</v>
      </c>
      <c r="G109" s="308"/>
      <c r="H109" s="308" t="s">
        <v>1734</v>
      </c>
      <c r="I109" s="308" t="s">
        <v>1697</v>
      </c>
      <c r="J109" s="308">
        <v>50</v>
      </c>
      <c r="K109" s="321"/>
    </row>
    <row r="110" ht="15" customHeight="1">
      <c r="B110" s="330"/>
      <c r="C110" s="308" t="s">
        <v>1720</v>
      </c>
      <c r="D110" s="308"/>
      <c r="E110" s="308"/>
      <c r="F110" s="329" t="s">
        <v>1701</v>
      </c>
      <c r="G110" s="308"/>
      <c r="H110" s="308" t="s">
        <v>1734</v>
      </c>
      <c r="I110" s="308" t="s">
        <v>1697</v>
      </c>
      <c r="J110" s="308">
        <v>50</v>
      </c>
      <c r="K110" s="321"/>
    </row>
    <row r="111" ht="15" customHeight="1">
      <c r="B111" s="330"/>
      <c r="C111" s="308" t="s">
        <v>52</v>
      </c>
      <c r="D111" s="308"/>
      <c r="E111" s="308"/>
      <c r="F111" s="329" t="s">
        <v>1695</v>
      </c>
      <c r="G111" s="308"/>
      <c r="H111" s="308" t="s">
        <v>1735</v>
      </c>
      <c r="I111" s="308" t="s">
        <v>1697</v>
      </c>
      <c r="J111" s="308">
        <v>20</v>
      </c>
      <c r="K111" s="321"/>
    </row>
    <row r="112" ht="15" customHeight="1">
      <c r="B112" s="330"/>
      <c r="C112" s="308" t="s">
        <v>1736</v>
      </c>
      <c r="D112" s="308"/>
      <c r="E112" s="308"/>
      <c r="F112" s="329" t="s">
        <v>1695</v>
      </c>
      <c r="G112" s="308"/>
      <c r="H112" s="308" t="s">
        <v>1737</v>
      </c>
      <c r="I112" s="308" t="s">
        <v>1697</v>
      </c>
      <c r="J112" s="308">
        <v>120</v>
      </c>
      <c r="K112" s="321"/>
    </row>
    <row r="113" ht="15" customHeight="1">
      <c r="B113" s="330"/>
      <c r="C113" s="308" t="s">
        <v>37</v>
      </c>
      <c r="D113" s="308"/>
      <c r="E113" s="308"/>
      <c r="F113" s="329" t="s">
        <v>1695</v>
      </c>
      <c r="G113" s="308"/>
      <c r="H113" s="308" t="s">
        <v>1738</v>
      </c>
      <c r="I113" s="308" t="s">
        <v>1729</v>
      </c>
      <c r="J113" s="308"/>
      <c r="K113" s="321"/>
    </row>
    <row r="114" ht="15" customHeight="1">
      <c r="B114" s="330"/>
      <c r="C114" s="308" t="s">
        <v>47</v>
      </c>
      <c r="D114" s="308"/>
      <c r="E114" s="308"/>
      <c r="F114" s="329" t="s">
        <v>1695</v>
      </c>
      <c r="G114" s="308"/>
      <c r="H114" s="308" t="s">
        <v>1739</v>
      </c>
      <c r="I114" s="308" t="s">
        <v>1729</v>
      </c>
      <c r="J114" s="308"/>
      <c r="K114" s="321"/>
    </row>
    <row r="115" ht="15" customHeight="1">
      <c r="B115" s="330"/>
      <c r="C115" s="308" t="s">
        <v>56</v>
      </c>
      <c r="D115" s="308"/>
      <c r="E115" s="308"/>
      <c r="F115" s="329" t="s">
        <v>1695</v>
      </c>
      <c r="G115" s="308"/>
      <c r="H115" s="308" t="s">
        <v>1740</v>
      </c>
      <c r="I115" s="308" t="s">
        <v>1741</v>
      </c>
      <c r="J115" s="308"/>
      <c r="K115" s="321"/>
    </row>
    <row r="116" ht="15" customHeight="1">
      <c r="B116" s="333"/>
      <c r="C116" s="339"/>
      <c r="D116" s="339"/>
      <c r="E116" s="339"/>
      <c r="F116" s="339"/>
      <c r="G116" s="339"/>
      <c r="H116" s="339"/>
      <c r="I116" s="339"/>
      <c r="J116" s="339"/>
      <c r="K116" s="335"/>
    </row>
    <row r="117" ht="18.75" customHeight="1">
      <c r="B117" s="340"/>
      <c r="C117" s="304"/>
      <c r="D117" s="304"/>
      <c r="E117" s="304"/>
      <c r="F117" s="341"/>
      <c r="G117" s="304"/>
      <c r="H117" s="304"/>
      <c r="I117" s="304"/>
      <c r="J117" s="304"/>
      <c r="K117" s="340"/>
    </row>
    <row r="118" ht="18.75" customHeight="1">
      <c r="B118" s="315"/>
      <c r="C118" s="315"/>
      <c r="D118" s="315"/>
      <c r="E118" s="315"/>
      <c r="F118" s="315"/>
      <c r="G118" s="315"/>
      <c r="H118" s="315"/>
      <c r="I118" s="315"/>
      <c r="J118" s="315"/>
      <c r="K118" s="315"/>
    </row>
    <row r="119" ht="7.5" customHeight="1">
      <c r="B119" s="342"/>
      <c r="C119" s="343"/>
      <c r="D119" s="343"/>
      <c r="E119" s="343"/>
      <c r="F119" s="343"/>
      <c r="G119" s="343"/>
      <c r="H119" s="343"/>
      <c r="I119" s="343"/>
      <c r="J119" s="343"/>
      <c r="K119" s="344"/>
    </row>
    <row r="120" ht="45" customHeight="1">
      <c r="B120" s="345"/>
      <c r="C120" s="298" t="s">
        <v>1742</v>
      </c>
      <c r="D120" s="298"/>
      <c r="E120" s="298"/>
      <c r="F120" s="298"/>
      <c r="G120" s="298"/>
      <c r="H120" s="298"/>
      <c r="I120" s="298"/>
      <c r="J120" s="298"/>
      <c r="K120" s="346"/>
    </row>
    <row r="121" ht="17.25" customHeight="1">
      <c r="B121" s="347"/>
      <c r="C121" s="322" t="s">
        <v>1689</v>
      </c>
      <c r="D121" s="322"/>
      <c r="E121" s="322"/>
      <c r="F121" s="322" t="s">
        <v>1690</v>
      </c>
      <c r="G121" s="323"/>
      <c r="H121" s="322" t="s">
        <v>134</v>
      </c>
      <c r="I121" s="322" t="s">
        <v>56</v>
      </c>
      <c r="J121" s="322" t="s">
        <v>1691</v>
      </c>
      <c r="K121" s="348"/>
    </row>
    <row r="122" ht="17.25" customHeight="1">
      <c r="B122" s="347"/>
      <c r="C122" s="324" t="s">
        <v>1692</v>
      </c>
      <c r="D122" s="324"/>
      <c r="E122" s="324"/>
      <c r="F122" s="325" t="s">
        <v>1693</v>
      </c>
      <c r="G122" s="326"/>
      <c r="H122" s="324"/>
      <c r="I122" s="324"/>
      <c r="J122" s="324" t="s">
        <v>1694</v>
      </c>
      <c r="K122" s="348"/>
    </row>
    <row r="123" ht="5.25" customHeight="1">
      <c r="B123" s="349"/>
      <c r="C123" s="327"/>
      <c r="D123" s="327"/>
      <c r="E123" s="327"/>
      <c r="F123" s="327"/>
      <c r="G123" s="308"/>
      <c r="H123" s="327"/>
      <c r="I123" s="327"/>
      <c r="J123" s="327"/>
      <c r="K123" s="350"/>
    </row>
    <row r="124" ht="15" customHeight="1">
      <c r="B124" s="349"/>
      <c r="C124" s="308" t="s">
        <v>1698</v>
      </c>
      <c r="D124" s="327"/>
      <c r="E124" s="327"/>
      <c r="F124" s="329" t="s">
        <v>1695</v>
      </c>
      <c r="G124" s="308"/>
      <c r="H124" s="308" t="s">
        <v>1734</v>
      </c>
      <c r="I124" s="308" t="s">
        <v>1697</v>
      </c>
      <c r="J124" s="308">
        <v>120</v>
      </c>
      <c r="K124" s="351"/>
    </row>
    <row r="125" ht="15" customHeight="1">
      <c r="B125" s="349"/>
      <c r="C125" s="308" t="s">
        <v>1743</v>
      </c>
      <c r="D125" s="308"/>
      <c r="E125" s="308"/>
      <c r="F125" s="329" t="s">
        <v>1695</v>
      </c>
      <c r="G125" s="308"/>
      <c r="H125" s="308" t="s">
        <v>1744</v>
      </c>
      <c r="I125" s="308" t="s">
        <v>1697</v>
      </c>
      <c r="J125" s="308" t="s">
        <v>1745</v>
      </c>
      <c r="K125" s="351"/>
    </row>
    <row r="126" ht="15" customHeight="1">
      <c r="B126" s="349"/>
      <c r="C126" s="308" t="s">
        <v>1644</v>
      </c>
      <c r="D126" s="308"/>
      <c r="E126" s="308"/>
      <c r="F126" s="329" t="s">
        <v>1695</v>
      </c>
      <c r="G126" s="308"/>
      <c r="H126" s="308" t="s">
        <v>1746</v>
      </c>
      <c r="I126" s="308" t="s">
        <v>1697</v>
      </c>
      <c r="J126" s="308" t="s">
        <v>1745</v>
      </c>
      <c r="K126" s="351"/>
    </row>
    <row r="127" ht="15" customHeight="1">
      <c r="B127" s="349"/>
      <c r="C127" s="308" t="s">
        <v>1706</v>
      </c>
      <c r="D127" s="308"/>
      <c r="E127" s="308"/>
      <c r="F127" s="329" t="s">
        <v>1701</v>
      </c>
      <c r="G127" s="308"/>
      <c r="H127" s="308" t="s">
        <v>1707</v>
      </c>
      <c r="I127" s="308" t="s">
        <v>1697</v>
      </c>
      <c r="J127" s="308">
        <v>15</v>
      </c>
      <c r="K127" s="351"/>
    </row>
    <row r="128" ht="15" customHeight="1">
      <c r="B128" s="349"/>
      <c r="C128" s="331" t="s">
        <v>1708</v>
      </c>
      <c r="D128" s="331"/>
      <c r="E128" s="331"/>
      <c r="F128" s="332" t="s">
        <v>1701</v>
      </c>
      <c r="G128" s="331"/>
      <c r="H128" s="331" t="s">
        <v>1709</v>
      </c>
      <c r="I128" s="331" t="s">
        <v>1697</v>
      </c>
      <c r="J128" s="331">
        <v>15</v>
      </c>
      <c r="K128" s="351"/>
    </row>
    <row r="129" ht="15" customHeight="1">
      <c r="B129" s="349"/>
      <c r="C129" s="331" t="s">
        <v>1710</v>
      </c>
      <c r="D129" s="331"/>
      <c r="E129" s="331"/>
      <c r="F129" s="332" t="s">
        <v>1701</v>
      </c>
      <c r="G129" s="331"/>
      <c r="H129" s="331" t="s">
        <v>1711</v>
      </c>
      <c r="I129" s="331" t="s">
        <v>1697</v>
      </c>
      <c r="J129" s="331">
        <v>20</v>
      </c>
      <c r="K129" s="351"/>
    </row>
    <row r="130" ht="15" customHeight="1">
      <c r="B130" s="349"/>
      <c r="C130" s="331" t="s">
        <v>1712</v>
      </c>
      <c r="D130" s="331"/>
      <c r="E130" s="331"/>
      <c r="F130" s="332" t="s">
        <v>1701</v>
      </c>
      <c r="G130" s="331"/>
      <c r="H130" s="331" t="s">
        <v>1713</v>
      </c>
      <c r="I130" s="331" t="s">
        <v>1697</v>
      </c>
      <c r="J130" s="331">
        <v>20</v>
      </c>
      <c r="K130" s="351"/>
    </row>
    <row r="131" ht="15" customHeight="1">
      <c r="B131" s="349"/>
      <c r="C131" s="308" t="s">
        <v>1700</v>
      </c>
      <c r="D131" s="308"/>
      <c r="E131" s="308"/>
      <c r="F131" s="329" t="s">
        <v>1701</v>
      </c>
      <c r="G131" s="308"/>
      <c r="H131" s="308" t="s">
        <v>1734</v>
      </c>
      <c r="I131" s="308" t="s">
        <v>1697</v>
      </c>
      <c r="J131" s="308">
        <v>50</v>
      </c>
      <c r="K131" s="351"/>
    </row>
    <row r="132" ht="15" customHeight="1">
      <c r="B132" s="349"/>
      <c r="C132" s="308" t="s">
        <v>1714</v>
      </c>
      <c r="D132" s="308"/>
      <c r="E132" s="308"/>
      <c r="F132" s="329" t="s">
        <v>1701</v>
      </c>
      <c r="G132" s="308"/>
      <c r="H132" s="308" t="s">
        <v>1734</v>
      </c>
      <c r="I132" s="308" t="s">
        <v>1697</v>
      </c>
      <c r="J132" s="308">
        <v>50</v>
      </c>
      <c r="K132" s="351"/>
    </row>
    <row r="133" ht="15" customHeight="1">
      <c r="B133" s="349"/>
      <c r="C133" s="308" t="s">
        <v>1720</v>
      </c>
      <c r="D133" s="308"/>
      <c r="E133" s="308"/>
      <c r="F133" s="329" t="s">
        <v>1701</v>
      </c>
      <c r="G133" s="308"/>
      <c r="H133" s="308" t="s">
        <v>1734</v>
      </c>
      <c r="I133" s="308" t="s">
        <v>1697</v>
      </c>
      <c r="J133" s="308">
        <v>50</v>
      </c>
      <c r="K133" s="351"/>
    </row>
    <row r="134" ht="15" customHeight="1">
      <c r="B134" s="349"/>
      <c r="C134" s="308" t="s">
        <v>1722</v>
      </c>
      <c r="D134" s="308"/>
      <c r="E134" s="308"/>
      <c r="F134" s="329" t="s">
        <v>1701</v>
      </c>
      <c r="G134" s="308"/>
      <c r="H134" s="308" t="s">
        <v>1734</v>
      </c>
      <c r="I134" s="308" t="s">
        <v>1697</v>
      </c>
      <c r="J134" s="308">
        <v>50</v>
      </c>
      <c r="K134" s="351"/>
    </row>
    <row r="135" ht="15" customHeight="1">
      <c r="B135" s="349"/>
      <c r="C135" s="308" t="s">
        <v>139</v>
      </c>
      <c r="D135" s="308"/>
      <c r="E135" s="308"/>
      <c r="F135" s="329" t="s">
        <v>1701</v>
      </c>
      <c r="G135" s="308"/>
      <c r="H135" s="308" t="s">
        <v>1747</v>
      </c>
      <c r="I135" s="308" t="s">
        <v>1697</v>
      </c>
      <c r="J135" s="308">
        <v>255</v>
      </c>
      <c r="K135" s="351"/>
    </row>
    <row r="136" ht="15" customHeight="1">
      <c r="B136" s="349"/>
      <c r="C136" s="308" t="s">
        <v>1724</v>
      </c>
      <c r="D136" s="308"/>
      <c r="E136" s="308"/>
      <c r="F136" s="329" t="s">
        <v>1695</v>
      </c>
      <c r="G136" s="308"/>
      <c r="H136" s="308" t="s">
        <v>1748</v>
      </c>
      <c r="I136" s="308" t="s">
        <v>1726</v>
      </c>
      <c r="J136" s="308"/>
      <c r="K136" s="351"/>
    </row>
    <row r="137" ht="15" customHeight="1">
      <c r="B137" s="349"/>
      <c r="C137" s="308" t="s">
        <v>1727</v>
      </c>
      <c r="D137" s="308"/>
      <c r="E137" s="308"/>
      <c r="F137" s="329" t="s">
        <v>1695</v>
      </c>
      <c r="G137" s="308"/>
      <c r="H137" s="308" t="s">
        <v>1749</v>
      </c>
      <c r="I137" s="308" t="s">
        <v>1729</v>
      </c>
      <c r="J137" s="308"/>
      <c r="K137" s="351"/>
    </row>
    <row r="138" ht="15" customHeight="1">
      <c r="B138" s="349"/>
      <c r="C138" s="308" t="s">
        <v>1730</v>
      </c>
      <c r="D138" s="308"/>
      <c r="E138" s="308"/>
      <c r="F138" s="329" t="s">
        <v>1695</v>
      </c>
      <c r="G138" s="308"/>
      <c r="H138" s="308" t="s">
        <v>1730</v>
      </c>
      <c r="I138" s="308" t="s">
        <v>1729</v>
      </c>
      <c r="J138" s="308"/>
      <c r="K138" s="351"/>
    </row>
    <row r="139" ht="15" customHeight="1">
      <c r="B139" s="349"/>
      <c r="C139" s="308" t="s">
        <v>37</v>
      </c>
      <c r="D139" s="308"/>
      <c r="E139" s="308"/>
      <c r="F139" s="329" t="s">
        <v>1695</v>
      </c>
      <c r="G139" s="308"/>
      <c r="H139" s="308" t="s">
        <v>1750</v>
      </c>
      <c r="I139" s="308" t="s">
        <v>1729</v>
      </c>
      <c r="J139" s="308"/>
      <c r="K139" s="351"/>
    </row>
    <row r="140" ht="15" customHeight="1">
      <c r="B140" s="349"/>
      <c r="C140" s="308" t="s">
        <v>1751</v>
      </c>
      <c r="D140" s="308"/>
      <c r="E140" s="308"/>
      <c r="F140" s="329" t="s">
        <v>1695</v>
      </c>
      <c r="G140" s="308"/>
      <c r="H140" s="308" t="s">
        <v>1752</v>
      </c>
      <c r="I140" s="308" t="s">
        <v>1729</v>
      </c>
      <c r="J140" s="308"/>
      <c r="K140" s="351"/>
    </row>
    <row r="141" ht="15" customHeight="1">
      <c r="B141" s="352"/>
      <c r="C141" s="353"/>
      <c r="D141" s="353"/>
      <c r="E141" s="353"/>
      <c r="F141" s="353"/>
      <c r="G141" s="353"/>
      <c r="H141" s="353"/>
      <c r="I141" s="353"/>
      <c r="J141" s="353"/>
      <c r="K141" s="354"/>
    </row>
    <row r="142" ht="18.75" customHeight="1">
      <c r="B142" s="304"/>
      <c r="C142" s="304"/>
      <c r="D142" s="304"/>
      <c r="E142" s="304"/>
      <c r="F142" s="341"/>
      <c r="G142" s="304"/>
      <c r="H142" s="304"/>
      <c r="I142" s="304"/>
      <c r="J142" s="304"/>
      <c r="K142" s="304"/>
    </row>
    <row r="143" ht="18.75" customHeight="1">
      <c r="B143" s="315"/>
      <c r="C143" s="315"/>
      <c r="D143" s="315"/>
      <c r="E143" s="315"/>
      <c r="F143" s="315"/>
      <c r="G143" s="315"/>
      <c r="H143" s="315"/>
      <c r="I143" s="315"/>
      <c r="J143" s="315"/>
      <c r="K143" s="315"/>
    </row>
    <row r="144" ht="7.5" customHeight="1">
      <c r="B144" s="316"/>
      <c r="C144" s="317"/>
      <c r="D144" s="317"/>
      <c r="E144" s="317"/>
      <c r="F144" s="317"/>
      <c r="G144" s="317"/>
      <c r="H144" s="317"/>
      <c r="I144" s="317"/>
      <c r="J144" s="317"/>
      <c r="K144" s="318"/>
    </row>
    <row r="145" ht="45" customHeight="1">
      <c r="B145" s="319"/>
      <c r="C145" s="320" t="s">
        <v>1753</v>
      </c>
      <c r="D145" s="320"/>
      <c r="E145" s="320"/>
      <c r="F145" s="320"/>
      <c r="G145" s="320"/>
      <c r="H145" s="320"/>
      <c r="I145" s="320"/>
      <c r="J145" s="320"/>
      <c r="K145" s="321"/>
    </row>
    <row r="146" ht="17.25" customHeight="1">
      <c r="B146" s="319"/>
      <c r="C146" s="322" t="s">
        <v>1689</v>
      </c>
      <c r="D146" s="322"/>
      <c r="E146" s="322"/>
      <c r="F146" s="322" t="s">
        <v>1690</v>
      </c>
      <c r="G146" s="323"/>
      <c r="H146" s="322" t="s">
        <v>134</v>
      </c>
      <c r="I146" s="322" t="s">
        <v>56</v>
      </c>
      <c r="J146" s="322" t="s">
        <v>1691</v>
      </c>
      <c r="K146" s="321"/>
    </row>
    <row r="147" ht="17.25" customHeight="1">
      <c r="B147" s="319"/>
      <c r="C147" s="324" t="s">
        <v>1692</v>
      </c>
      <c r="D147" s="324"/>
      <c r="E147" s="324"/>
      <c r="F147" s="325" t="s">
        <v>1693</v>
      </c>
      <c r="G147" s="326"/>
      <c r="H147" s="324"/>
      <c r="I147" s="324"/>
      <c r="J147" s="324" t="s">
        <v>1694</v>
      </c>
      <c r="K147" s="321"/>
    </row>
    <row r="148" ht="5.25" customHeight="1">
      <c r="B148" s="330"/>
      <c r="C148" s="327"/>
      <c r="D148" s="327"/>
      <c r="E148" s="327"/>
      <c r="F148" s="327"/>
      <c r="G148" s="328"/>
      <c r="H148" s="327"/>
      <c r="I148" s="327"/>
      <c r="J148" s="327"/>
      <c r="K148" s="351"/>
    </row>
    <row r="149" ht="15" customHeight="1">
      <c r="B149" s="330"/>
      <c r="C149" s="355" t="s">
        <v>1698</v>
      </c>
      <c r="D149" s="308"/>
      <c r="E149" s="308"/>
      <c r="F149" s="356" t="s">
        <v>1695</v>
      </c>
      <c r="G149" s="308"/>
      <c r="H149" s="355" t="s">
        <v>1734</v>
      </c>
      <c r="I149" s="355" t="s">
        <v>1697</v>
      </c>
      <c r="J149" s="355">
        <v>120</v>
      </c>
      <c r="K149" s="351"/>
    </row>
    <row r="150" ht="15" customHeight="1">
      <c r="B150" s="330"/>
      <c r="C150" s="355" t="s">
        <v>1743</v>
      </c>
      <c r="D150" s="308"/>
      <c r="E150" s="308"/>
      <c r="F150" s="356" t="s">
        <v>1695</v>
      </c>
      <c r="G150" s="308"/>
      <c r="H150" s="355" t="s">
        <v>1754</v>
      </c>
      <c r="I150" s="355" t="s">
        <v>1697</v>
      </c>
      <c r="J150" s="355" t="s">
        <v>1745</v>
      </c>
      <c r="K150" s="351"/>
    </row>
    <row r="151" ht="15" customHeight="1">
      <c r="B151" s="330"/>
      <c r="C151" s="355" t="s">
        <v>1644</v>
      </c>
      <c r="D151" s="308"/>
      <c r="E151" s="308"/>
      <c r="F151" s="356" t="s">
        <v>1695</v>
      </c>
      <c r="G151" s="308"/>
      <c r="H151" s="355" t="s">
        <v>1755</v>
      </c>
      <c r="I151" s="355" t="s">
        <v>1697</v>
      </c>
      <c r="J151" s="355" t="s">
        <v>1745</v>
      </c>
      <c r="K151" s="351"/>
    </row>
    <row r="152" ht="15" customHeight="1">
      <c r="B152" s="330"/>
      <c r="C152" s="355" t="s">
        <v>1700</v>
      </c>
      <c r="D152" s="308"/>
      <c r="E152" s="308"/>
      <c r="F152" s="356" t="s">
        <v>1701</v>
      </c>
      <c r="G152" s="308"/>
      <c r="H152" s="355" t="s">
        <v>1734</v>
      </c>
      <c r="I152" s="355" t="s">
        <v>1697</v>
      </c>
      <c r="J152" s="355">
        <v>50</v>
      </c>
      <c r="K152" s="351"/>
    </row>
    <row r="153" ht="15" customHeight="1">
      <c r="B153" s="330"/>
      <c r="C153" s="355" t="s">
        <v>1703</v>
      </c>
      <c r="D153" s="308"/>
      <c r="E153" s="308"/>
      <c r="F153" s="356" t="s">
        <v>1695</v>
      </c>
      <c r="G153" s="308"/>
      <c r="H153" s="355" t="s">
        <v>1734</v>
      </c>
      <c r="I153" s="355" t="s">
        <v>1705</v>
      </c>
      <c r="J153" s="355"/>
      <c r="K153" s="351"/>
    </row>
    <row r="154" ht="15" customHeight="1">
      <c r="B154" s="330"/>
      <c r="C154" s="355" t="s">
        <v>1714</v>
      </c>
      <c r="D154" s="308"/>
      <c r="E154" s="308"/>
      <c r="F154" s="356" t="s">
        <v>1701</v>
      </c>
      <c r="G154" s="308"/>
      <c r="H154" s="355" t="s">
        <v>1734</v>
      </c>
      <c r="I154" s="355" t="s">
        <v>1697</v>
      </c>
      <c r="J154" s="355">
        <v>50</v>
      </c>
      <c r="K154" s="351"/>
    </row>
    <row r="155" ht="15" customHeight="1">
      <c r="B155" s="330"/>
      <c r="C155" s="355" t="s">
        <v>1722</v>
      </c>
      <c r="D155" s="308"/>
      <c r="E155" s="308"/>
      <c r="F155" s="356" t="s">
        <v>1701</v>
      </c>
      <c r="G155" s="308"/>
      <c r="H155" s="355" t="s">
        <v>1734</v>
      </c>
      <c r="I155" s="355" t="s">
        <v>1697</v>
      </c>
      <c r="J155" s="355">
        <v>50</v>
      </c>
      <c r="K155" s="351"/>
    </row>
    <row r="156" ht="15" customHeight="1">
      <c r="B156" s="330"/>
      <c r="C156" s="355" t="s">
        <v>1720</v>
      </c>
      <c r="D156" s="308"/>
      <c r="E156" s="308"/>
      <c r="F156" s="356" t="s">
        <v>1701</v>
      </c>
      <c r="G156" s="308"/>
      <c r="H156" s="355" t="s">
        <v>1734</v>
      </c>
      <c r="I156" s="355" t="s">
        <v>1697</v>
      </c>
      <c r="J156" s="355">
        <v>50</v>
      </c>
      <c r="K156" s="351"/>
    </row>
    <row r="157" ht="15" customHeight="1">
      <c r="B157" s="330"/>
      <c r="C157" s="355" t="s">
        <v>108</v>
      </c>
      <c r="D157" s="308"/>
      <c r="E157" s="308"/>
      <c r="F157" s="356" t="s">
        <v>1695</v>
      </c>
      <c r="G157" s="308"/>
      <c r="H157" s="355" t="s">
        <v>1756</v>
      </c>
      <c r="I157" s="355" t="s">
        <v>1697</v>
      </c>
      <c r="J157" s="355" t="s">
        <v>1757</v>
      </c>
      <c r="K157" s="351"/>
    </row>
    <row r="158" ht="15" customHeight="1">
      <c r="B158" s="330"/>
      <c r="C158" s="355" t="s">
        <v>1758</v>
      </c>
      <c r="D158" s="308"/>
      <c r="E158" s="308"/>
      <c r="F158" s="356" t="s">
        <v>1695</v>
      </c>
      <c r="G158" s="308"/>
      <c r="H158" s="355" t="s">
        <v>1759</v>
      </c>
      <c r="I158" s="355" t="s">
        <v>1729</v>
      </c>
      <c r="J158" s="355"/>
      <c r="K158" s="351"/>
    </row>
    <row r="159" ht="15" customHeight="1">
      <c r="B159" s="357"/>
      <c r="C159" s="339"/>
      <c r="D159" s="339"/>
      <c r="E159" s="339"/>
      <c r="F159" s="339"/>
      <c r="G159" s="339"/>
      <c r="H159" s="339"/>
      <c r="I159" s="339"/>
      <c r="J159" s="339"/>
      <c r="K159" s="358"/>
    </row>
    <row r="160" ht="18.75" customHeight="1">
      <c r="B160" s="304"/>
      <c r="C160" s="308"/>
      <c r="D160" s="308"/>
      <c r="E160" s="308"/>
      <c r="F160" s="329"/>
      <c r="G160" s="308"/>
      <c r="H160" s="308"/>
      <c r="I160" s="308"/>
      <c r="J160" s="308"/>
      <c r="K160" s="304"/>
    </row>
    <row r="161" ht="18.75" customHeight="1">
      <c r="B161" s="315"/>
      <c r="C161" s="315"/>
      <c r="D161" s="315"/>
      <c r="E161" s="315"/>
      <c r="F161" s="315"/>
      <c r="G161" s="315"/>
      <c r="H161" s="315"/>
      <c r="I161" s="315"/>
      <c r="J161" s="315"/>
      <c r="K161" s="315"/>
    </row>
    <row r="162" ht="7.5" customHeight="1">
      <c r="B162" s="294"/>
      <c r="C162" s="295"/>
      <c r="D162" s="295"/>
      <c r="E162" s="295"/>
      <c r="F162" s="295"/>
      <c r="G162" s="295"/>
      <c r="H162" s="295"/>
      <c r="I162" s="295"/>
      <c r="J162" s="295"/>
      <c r="K162" s="296"/>
    </row>
    <row r="163" ht="45" customHeight="1">
      <c r="B163" s="297"/>
      <c r="C163" s="298" t="s">
        <v>1760</v>
      </c>
      <c r="D163" s="298"/>
      <c r="E163" s="298"/>
      <c r="F163" s="298"/>
      <c r="G163" s="298"/>
      <c r="H163" s="298"/>
      <c r="I163" s="298"/>
      <c r="J163" s="298"/>
      <c r="K163" s="299"/>
    </row>
    <row r="164" ht="17.25" customHeight="1">
      <c r="B164" s="297"/>
      <c r="C164" s="322" t="s">
        <v>1689</v>
      </c>
      <c r="D164" s="322"/>
      <c r="E164" s="322"/>
      <c r="F164" s="322" t="s">
        <v>1690</v>
      </c>
      <c r="G164" s="359"/>
      <c r="H164" s="360" t="s">
        <v>134</v>
      </c>
      <c r="I164" s="360" t="s">
        <v>56</v>
      </c>
      <c r="J164" s="322" t="s">
        <v>1691</v>
      </c>
      <c r="K164" s="299"/>
    </row>
    <row r="165" ht="17.25" customHeight="1">
      <c r="B165" s="300"/>
      <c r="C165" s="324" t="s">
        <v>1692</v>
      </c>
      <c r="D165" s="324"/>
      <c r="E165" s="324"/>
      <c r="F165" s="325" t="s">
        <v>1693</v>
      </c>
      <c r="G165" s="361"/>
      <c r="H165" s="362"/>
      <c r="I165" s="362"/>
      <c r="J165" s="324" t="s">
        <v>1694</v>
      </c>
      <c r="K165" s="302"/>
    </row>
    <row r="166" ht="5.25" customHeight="1">
      <c r="B166" s="330"/>
      <c r="C166" s="327"/>
      <c r="D166" s="327"/>
      <c r="E166" s="327"/>
      <c r="F166" s="327"/>
      <c r="G166" s="328"/>
      <c r="H166" s="327"/>
      <c r="I166" s="327"/>
      <c r="J166" s="327"/>
      <c r="K166" s="351"/>
    </row>
    <row r="167" ht="15" customHeight="1">
      <c r="B167" s="330"/>
      <c r="C167" s="308" t="s">
        <v>1698</v>
      </c>
      <c r="D167" s="308"/>
      <c r="E167" s="308"/>
      <c r="F167" s="329" t="s">
        <v>1695</v>
      </c>
      <c r="G167" s="308"/>
      <c r="H167" s="308" t="s">
        <v>1734</v>
      </c>
      <c r="I167" s="308" t="s">
        <v>1697</v>
      </c>
      <c r="J167" s="308">
        <v>120</v>
      </c>
      <c r="K167" s="351"/>
    </row>
    <row r="168" ht="15" customHeight="1">
      <c r="B168" s="330"/>
      <c r="C168" s="308" t="s">
        <v>1743</v>
      </c>
      <c r="D168" s="308"/>
      <c r="E168" s="308"/>
      <c r="F168" s="329" t="s">
        <v>1695</v>
      </c>
      <c r="G168" s="308"/>
      <c r="H168" s="308" t="s">
        <v>1744</v>
      </c>
      <c r="I168" s="308" t="s">
        <v>1697</v>
      </c>
      <c r="J168" s="308" t="s">
        <v>1745</v>
      </c>
      <c r="K168" s="351"/>
    </row>
    <row r="169" ht="15" customHeight="1">
      <c r="B169" s="330"/>
      <c r="C169" s="308" t="s">
        <v>1644</v>
      </c>
      <c r="D169" s="308"/>
      <c r="E169" s="308"/>
      <c r="F169" s="329" t="s">
        <v>1695</v>
      </c>
      <c r="G169" s="308"/>
      <c r="H169" s="308" t="s">
        <v>1761</v>
      </c>
      <c r="I169" s="308" t="s">
        <v>1697</v>
      </c>
      <c r="J169" s="308" t="s">
        <v>1745</v>
      </c>
      <c r="K169" s="351"/>
    </row>
    <row r="170" ht="15" customHeight="1">
      <c r="B170" s="330"/>
      <c r="C170" s="308" t="s">
        <v>1700</v>
      </c>
      <c r="D170" s="308"/>
      <c r="E170" s="308"/>
      <c r="F170" s="329" t="s">
        <v>1701</v>
      </c>
      <c r="G170" s="308"/>
      <c r="H170" s="308" t="s">
        <v>1761</v>
      </c>
      <c r="I170" s="308" t="s">
        <v>1697</v>
      </c>
      <c r="J170" s="308">
        <v>50</v>
      </c>
      <c r="K170" s="351"/>
    </row>
    <row r="171" ht="15" customHeight="1">
      <c r="B171" s="330"/>
      <c r="C171" s="308" t="s">
        <v>1703</v>
      </c>
      <c r="D171" s="308"/>
      <c r="E171" s="308"/>
      <c r="F171" s="329" t="s">
        <v>1695</v>
      </c>
      <c r="G171" s="308"/>
      <c r="H171" s="308" t="s">
        <v>1761</v>
      </c>
      <c r="I171" s="308" t="s">
        <v>1705</v>
      </c>
      <c r="J171" s="308"/>
      <c r="K171" s="351"/>
    </row>
    <row r="172" ht="15" customHeight="1">
      <c r="B172" s="330"/>
      <c r="C172" s="308" t="s">
        <v>1714</v>
      </c>
      <c r="D172" s="308"/>
      <c r="E172" s="308"/>
      <c r="F172" s="329" t="s">
        <v>1701</v>
      </c>
      <c r="G172" s="308"/>
      <c r="H172" s="308" t="s">
        <v>1761</v>
      </c>
      <c r="I172" s="308" t="s">
        <v>1697</v>
      </c>
      <c r="J172" s="308">
        <v>50</v>
      </c>
      <c r="K172" s="351"/>
    </row>
    <row r="173" ht="15" customHeight="1">
      <c r="B173" s="330"/>
      <c r="C173" s="308" t="s">
        <v>1722</v>
      </c>
      <c r="D173" s="308"/>
      <c r="E173" s="308"/>
      <c r="F173" s="329" t="s">
        <v>1701</v>
      </c>
      <c r="G173" s="308"/>
      <c r="H173" s="308" t="s">
        <v>1761</v>
      </c>
      <c r="I173" s="308" t="s">
        <v>1697</v>
      </c>
      <c r="J173" s="308">
        <v>50</v>
      </c>
      <c r="K173" s="351"/>
    </row>
    <row r="174" ht="15" customHeight="1">
      <c r="B174" s="330"/>
      <c r="C174" s="308" t="s">
        <v>1720</v>
      </c>
      <c r="D174" s="308"/>
      <c r="E174" s="308"/>
      <c r="F174" s="329" t="s">
        <v>1701</v>
      </c>
      <c r="G174" s="308"/>
      <c r="H174" s="308" t="s">
        <v>1761</v>
      </c>
      <c r="I174" s="308" t="s">
        <v>1697</v>
      </c>
      <c r="J174" s="308">
        <v>50</v>
      </c>
      <c r="K174" s="351"/>
    </row>
    <row r="175" ht="15" customHeight="1">
      <c r="B175" s="330"/>
      <c r="C175" s="308" t="s">
        <v>133</v>
      </c>
      <c r="D175" s="308"/>
      <c r="E175" s="308"/>
      <c r="F175" s="329" t="s">
        <v>1695</v>
      </c>
      <c r="G175" s="308"/>
      <c r="H175" s="308" t="s">
        <v>1762</v>
      </c>
      <c r="I175" s="308" t="s">
        <v>1763</v>
      </c>
      <c r="J175" s="308"/>
      <c r="K175" s="351"/>
    </row>
    <row r="176" ht="15" customHeight="1">
      <c r="B176" s="330"/>
      <c r="C176" s="308" t="s">
        <v>56</v>
      </c>
      <c r="D176" s="308"/>
      <c r="E176" s="308"/>
      <c r="F176" s="329" t="s">
        <v>1695</v>
      </c>
      <c r="G176" s="308"/>
      <c r="H176" s="308" t="s">
        <v>1764</v>
      </c>
      <c r="I176" s="308" t="s">
        <v>1765</v>
      </c>
      <c r="J176" s="308">
        <v>1</v>
      </c>
      <c r="K176" s="351"/>
    </row>
    <row r="177" ht="15" customHeight="1">
      <c r="B177" s="330"/>
      <c r="C177" s="308" t="s">
        <v>52</v>
      </c>
      <c r="D177" s="308"/>
      <c r="E177" s="308"/>
      <c r="F177" s="329" t="s">
        <v>1695</v>
      </c>
      <c r="G177" s="308"/>
      <c r="H177" s="308" t="s">
        <v>1766</v>
      </c>
      <c r="I177" s="308" t="s">
        <v>1697</v>
      </c>
      <c r="J177" s="308">
        <v>20</v>
      </c>
      <c r="K177" s="351"/>
    </row>
    <row r="178" ht="15" customHeight="1">
      <c r="B178" s="330"/>
      <c r="C178" s="308" t="s">
        <v>134</v>
      </c>
      <c r="D178" s="308"/>
      <c r="E178" s="308"/>
      <c r="F178" s="329" t="s">
        <v>1695</v>
      </c>
      <c r="G178" s="308"/>
      <c r="H178" s="308" t="s">
        <v>1767</v>
      </c>
      <c r="I178" s="308" t="s">
        <v>1697</v>
      </c>
      <c r="J178" s="308">
        <v>255</v>
      </c>
      <c r="K178" s="351"/>
    </row>
    <row r="179" ht="15" customHeight="1">
      <c r="B179" s="330"/>
      <c r="C179" s="308" t="s">
        <v>135</v>
      </c>
      <c r="D179" s="308"/>
      <c r="E179" s="308"/>
      <c r="F179" s="329" t="s">
        <v>1695</v>
      </c>
      <c r="G179" s="308"/>
      <c r="H179" s="308" t="s">
        <v>1660</v>
      </c>
      <c r="I179" s="308" t="s">
        <v>1697</v>
      </c>
      <c r="J179" s="308">
        <v>10</v>
      </c>
      <c r="K179" s="351"/>
    </row>
    <row r="180" ht="15" customHeight="1">
      <c r="B180" s="330"/>
      <c r="C180" s="308" t="s">
        <v>136</v>
      </c>
      <c r="D180" s="308"/>
      <c r="E180" s="308"/>
      <c r="F180" s="329" t="s">
        <v>1695</v>
      </c>
      <c r="G180" s="308"/>
      <c r="H180" s="308" t="s">
        <v>1768</v>
      </c>
      <c r="I180" s="308" t="s">
        <v>1729</v>
      </c>
      <c r="J180" s="308"/>
      <c r="K180" s="351"/>
    </row>
    <row r="181" ht="15" customHeight="1">
      <c r="B181" s="330"/>
      <c r="C181" s="308" t="s">
        <v>1769</v>
      </c>
      <c r="D181" s="308"/>
      <c r="E181" s="308"/>
      <c r="F181" s="329" t="s">
        <v>1695</v>
      </c>
      <c r="G181" s="308"/>
      <c r="H181" s="308" t="s">
        <v>1770</v>
      </c>
      <c r="I181" s="308" t="s">
        <v>1729</v>
      </c>
      <c r="J181" s="308"/>
      <c r="K181" s="351"/>
    </row>
    <row r="182" ht="15" customHeight="1">
      <c r="B182" s="330"/>
      <c r="C182" s="308" t="s">
        <v>1758</v>
      </c>
      <c r="D182" s="308"/>
      <c r="E182" s="308"/>
      <c r="F182" s="329" t="s">
        <v>1695</v>
      </c>
      <c r="G182" s="308"/>
      <c r="H182" s="308" t="s">
        <v>1771</v>
      </c>
      <c r="I182" s="308" t="s">
        <v>1729</v>
      </c>
      <c r="J182" s="308"/>
      <c r="K182" s="351"/>
    </row>
    <row r="183" ht="15" customHeight="1">
      <c r="B183" s="330"/>
      <c r="C183" s="308" t="s">
        <v>138</v>
      </c>
      <c r="D183" s="308"/>
      <c r="E183" s="308"/>
      <c r="F183" s="329" t="s">
        <v>1701</v>
      </c>
      <c r="G183" s="308"/>
      <c r="H183" s="308" t="s">
        <v>1772</v>
      </c>
      <c r="I183" s="308" t="s">
        <v>1697</v>
      </c>
      <c r="J183" s="308">
        <v>50</v>
      </c>
      <c r="K183" s="351"/>
    </row>
    <row r="184" ht="15" customHeight="1">
      <c r="B184" s="330"/>
      <c r="C184" s="308" t="s">
        <v>1773</v>
      </c>
      <c r="D184" s="308"/>
      <c r="E184" s="308"/>
      <c r="F184" s="329" t="s">
        <v>1701</v>
      </c>
      <c r="G184" s="308"/>
      <c r="H184" s="308" t="s">
        <v>1774</v>
      </c>
      <c r="I184" s="308" t="s">
        <v>1775</v>
      </c>
      <c r="J184" s="308"/>
      <c r="K184" s="351"/>
    </row>
    <row r="185" ht="15" customHeight="1">
      <c r="B185" s="330"/>
      <c r="C185" s="308" t="s">
        <v>1776</v>
      </c>
      <c r="D185" s="308"/>
      <c r="E185" s="308"/>
      <c r="F185" s="329" t="s">
        <v>1701</v>
      </c>
      <c r="G185" s="308"/>
      <c r="H185" s="308" t="s">
        <v>1777</v>
      </c>
      <c r="I185" s="308" t="s">
        <v>1775</v>
      </c>
      <c r="J185" s="308"/>
      <c r="K185" s="351"/>
    </row>
    <row r="186" ht="15" customHeight="1">
      <c r="B186" s="330"/>
      <c r="C186" s="308" t="s">
        <v>1778</v>
      </c>
      <c r="D186" s="308"/>
      <c r="E186" s="308"/>
      <c r="F186" s="329" t="s">
        <v>1701</v>
      </c>
      <c r="G186" s="308"/>
      <c r="H186" s="308" t="s">
        <v>1779</v>
      </c>
      <c r="I186" s="308" t="s">
        <v>1775</v>
      </c>
      <c r="J186" s="308"/>
      <c r="K186" s="351"/>
    </row>
    <row r="187" ht="15" customHeight="1">
      <c r="B187" s="330"/>
      <c r="C187" s="363" t="s">
        <v>1780</v>
      </c>
      <c r="D187" s="308"/>
      <c r="E187" s="308"/>
      <c r="F187" s="329" t="s">
        <v>1701</v>
      </c>
      <c r="G187" s="308"/>
      <c r="H187" s="308" t="s">
        <v>1781</v>
      </c>
      <c r="I187" s="308" t="s">
        <v>1782</v>
      </c>
      <c r="J187" s="364" t="s">
        <v>1783</v>
      </c>
      <c r="K187" s="351"/>
    </row>
    <row r="188" ht="15" customHeight="1">
      <c r="B188" s="330"/>
      <c r="C188" s="314" t="s">
        <v>41</v>
      </c>
      <c r="D188" s="308"/>
      <c r="E188" s="308"/>
      <c r="F188" s="329" t="s">
        <v>1695</v>
      </c>
      <c r="G188" s="308"/>
      <c r="H188" s="304" t="s">
        <v>1784</v>
      </c>
      <c r="I188" s="308" t="s">
        <v>1785</v>
      </c>
      <c r="J188" s="308"/>
      <c r="K188" s="351"/>
    </row>
    <row r="189" ht="15" customHeight="1">
      <c r="B189" s="330"/>
      <c r="C189" s="314" t="s">
        <v>1786</v>
      </c>
      <c r="D189" s="308"/>
      <c r="E189" s="308"/>
      <c r="F189" s="329" t="s">
        <v>1695</v>
      </c>
      <c r="G189" s="308"/>
      <c r="H189" s="308" t="s">
        <v>1787</v>
      </c>
      <c r="I189" s="308" t="s">
        <v>1729</v>
      </c>
      <c r="J189" s="308"/>
      <c r="K189" s="351"/>
    </row>
    <row r="190" ht="15" customHeight="1">
      <c r="B190" s="330"/>
      <c r="C190" s="314" t="s">
        <v>1788</v>
      </c>
      <c r="D190" s="308"/>
      <c r="E190" s="308"/>
      <c r="F190" s="329" t="s">
        <v>1695</v>
      </c>
      <c r="G190" s="308"/>
      <c r="H190" s="308" t="s">
        <v>1789</v>
      </c>
      <c r="I190" s="308" t="s">
        <v>1729</v>
      </c>
      <c r="J190" s="308"/>
      <c r="K190" s="351"/>
    </row>
    <row r="191" ht="15" customHeight="1">
      <c r="B191" s="330"/>
      <c r="C191" s="314" t="s">
        <v>1790</v>
      </c>
      <c r="D191" s="308"/>
      <c r="E191" s="308"/>
      <c r="F191" s="329" t="s">
        <v>1701</v>
      </c>
      <c r="G191" s="308"/>
      <c r="H191" s="308" t="s">
        <v>1791</v>
      </c>
      <c r="I191" s="308" t="s">
        <v>1729</v>
      </c>
      <c r="J191" s="308"/>
      <c r="K191" s="351"/>
    </row>
    <row r="192" ht="15" customHeight="1">
      <c r="B192" s="357"/>
      <c r="C192" s="365"/>
      <c r="D192" s="339"/>
      <c r="E192" s="339"/>
      <c r="F192" s="339"/>
      <c r="G192" s="339"/>
      <c r="H192" s="339"/>
      <c r="I192" s="339"/>
      <c r="J192" s="339"/>
      <c r="K192" s="358"/>
    </row>
    <row r="193" ht="18.75" customHeight="1">
      <c r="B193" s="304"/>
      <c r="C193" s="308"/>
      <c r="D193" s="308"/>
      <c r="E193" s="308"/>
      <c r="F193" s="329"/>
      <c r="G193" s="308"/>
      <c r="H193" s="308"/>
      <c r="I193" s="308"/>
      <c r="J193" s="308"/>
      <c r="K193" s="304"/>
    </row>
    <row r="194" ht="18.75" customHeight="1">
      <c r="B194" s="304"/>
      <c r="C194" s="308"/>
      <c r="D194" s="308"/>
      <c r="E194" s="308"/>
      <c r="F194" s="329"/>
      <c r="G194" s="308"/>
      <c r="H194" s="308"/>
      <c r="I194" s="308"/>
      <c r="J194" s="308"/>
      <c r="K194" s="304"/>
    </row>
    <row r="195" ht="18.75" customHeight="1">
      <c r="B195" s="315"/>
      <c r="C195" s="315"/>
      <c r="D195" s="315"/>
      <c r="E195" s="315"/>
      <c r="F195" s="315"/>
      <c r="G195" s="315"/>
      <c r="H195" s="315"/>
      <c r="I195" s="315"/>
      <c r="J195" s="315"/>
      <c r="K195" s="315"/>
    </row>
    <row r="196" ht="13.5">
      <c r="B196" s="294"/>
      <c r="C196" s="295"/>
      <c r="D196" s="295"/>
      <c r="E196" s="295"/>
      <c r="F196" s="295"/>
      <c r="G196" s="295"/>
      <c r="H196" s="295"/>
      <c r="I196" s="295"/>
      <c r="J196" s="295"/>
      <c r="K196" s="296"/>
    </row>
    <row r="197" ht="21">
      <c r="B197" s="297"/>
      <c r="C197" s="298" t="s">
        <v>1792</v>
      </c>
      <c r="D197" s="298"/>
      <c r="E197" s="298"/>
      <c r="F197" s="298"/>
      <c r="G197" s="298"/>
      <c r="H197" s="298"/>
      <c r="I197" s="298"/>
      <c r="J197" s="298"/>
      <c r="K197" s="299"/>
    </row>
    <row r="198" ht="25.5" customHeight="1">
      <c r="B198" s="297"/>
      <c r="C198" s="366" t="s">
        <v>1793</v>
      </c>
      <c r="D198" s="366"/>
      <c r="E198" s="366"/>
      <c r="F198" s="366" t="s">
        <v>1794</v>
      </c>
      <c r="G198" s="367"/>
      <c r="H198" s="366" t="s">
        <v>1795</v>
      </c>
      <c r="I198" s="366"/>
      <c r="J198" s="366"/>
      <c r="K198" s="299"/>
    </row>
    <row r="199" ht="5.25" customHeight="1">
      <c r="B199" s="330"/>
      <c r="C199" s="327"/>
      <c r="D199" s="327"/>
      <c r="E199" s="327"/>
      <c r="F199" s="327"/>
      <c r="G199" s="308"/>
      <c r="H199" s="327"/>
      <c r="I199" s="327"/>
      <c r="J199" s="327"/>
      <c r="K199" s="351"/>
    </row>
    <row r="200" ht="15" customHeight="1">
      <c r="B200" s="330"/>
      <c r="C200" s="308" t="s">
        <v>1785</v>
      </c>
      <c r="D200" s="308"/>
      <c r="E200" s="308"/>
      <c r="F200" s="329" t="s">
        <v>42</v>
      </c>
      <c r="G200" s="308"/>
      <c r="H200" s="308" t="s">
        <v>1796</v>
      </c>
      <c r="I200" s="308"/>
      <c r="J200" s="308"/>
      <c r="K200" s="351"/>
    </row>
    <row r="201" ht="15" customHeight="1">
      <c r="B201" s="330"/>
      <c r="C201" s="336"/>
      <c r="D201" s="308"/>
      <c r="E201" s="308"/>
      <c r="F201" s="329" t="s">
        <v>43</v>
      </c>
      <c r="G201" s="308"/>
      <c r="H201" s="308" t="s">
        <v>1797</v>
      </c>
      <c r="I201" s="308"/>
      <c r="J201" s="308"/>
      <c r="K201" s="351"/>
    </row>
    <row r="202" ht="15" customHeight="1">
      <c r="B202" s="330"/>
      <c r="C202" s="336"/>
      <c r="D202" s="308"/>
      <c r="E202" s="308"/>
      <c r="F202" s="329" t="s">
        <v>46</v>
      </c>
      <c r="G202" s="308"/>
      <c r="H202" s="308" t="s">
        <v>1798</v>
      </c>
      <c r="I202" s="308"/>
      <c r="J202" s="308"/>
      <c r="K202" s="351"/>
    </row>
    <row r="203" ht="15" customHeight="1">
      <c r="B203" s="330"/>
      <c r="C203" s="308"/>
      <c r="D203" s="308"/>
      <c r="E203" s="308"/>
      <c r="F203" s="329" t="s">
        <v>44</v>
      </c>
      <c r="G203" s="308"/>
      <c r="H203" s="308" t="s">
        <v>1799</v>
      </c>
      <c r="I203" s="308"/>
      <c r="J203" s="308"/>
      <c r="K203" s="351"/>
    </row>
    <row r="204" ht="15" customHeight="1">
      <c r="B204" s="330"/>
      <c r="C204" s="308"/>
      <c r="D204" s="308"/>
      <c r="E204" s="308"/>
      <c r="F204" s="329" t="s">
        <v>45</v>
      </c>
      <c r="G204" s="308"/>
      <c r="H204" s="308" t="s">
        <v>1800</v>
      </c>
      <c r="I204" s="308"/>
      <c r="J204" s="308"/>
      <c r="K204" s="351"/>
    </row>
    <row r="205" ht="15" customHeight="1">
      <c r="B205" s="330"/>
      <c r="C205" s="308"/>
      <c r="D205" s="308"/>
      <c r="E205" s="308"/>
      <c r="F205" s="329"/>
      <c r="G205" s="308"/>
      <c r="H205" s="308"/>
      <c r="I205" s="308"/>
      <c r="J205" s="308"/>
      <c r="K205" s="351"/>
    </row>
    <row r="206" ht="15" customHeight="1">
      <c r="B206" s="330"/>
      <c r="C206" s="308" t="s">
        <v>1741</v>
      </c>
      <c r="D206" s="308"/>
      <c r="E206" s="308"/>
      <c r="F206" s="329" t="s">
        <v>78</v>
      </c>
      <c r="G206" s="308"/>
      <c r="H206" s="308" t="s">
        <v>1801</v>
      </c>
      <c r="I206" s="308"/>
      <c r="J206" s="308"/>
      <c r="K206" s="351"/>
    </row>
    <row r="207" ht="15" customHeight="1">
      <c r="B207" s="330"/>
      <c r="C207" s="336"/>
      <c r="D207" s="308"/>
      <c r="E207" s="308"/>
      <c r="F207" s="329" t="s">
        <v>1638</v>
      </c>
      <c r="G207" s="308"/>
      <c r="H207" s="308" t="s">
        <v>1639</v>
      </c>
      <c r="I207" s="308"/>
      <c r="J207" s="308"/>
      <c r="K207" s="351"/>
    </row>
    <row r="208" ht="15" customHeight="1">
      <c r="B208" s="330"/>
      <c r="C208" s="308"/>
      <c r="D208" s="308"/>
      <c r="E208" s="308"/>
      <c r="F208" s="329" t="s">
        <v>1636</v>
      </c>
      <c r="G208" s="308"/>
      <c r="H208" s="308" t="s">
        <v>1802</v>
      </c>
      <c r="I208" s="308"/>
      <c r="J208" s="308"/>
      <c r="K208" s="351"/>
    </row>
    <row r="209" ht="15" customHeight="1">
      <c r="B209" s="368"/>
      <c r="C209" s="336"/>
      <c r="D209" s="336"/>
      <c r="E209" s="336"/>
      <c r="F209" s="329" t="s">
        <v>1640</v>
      </c>
      <c r="G209" s="314"/>
      <c r="H209" s="355" t="s">
        <v>1641</v>
      </c>
      <c r="I209" s="355"/>
      <c r="J209" s="355"/>
      <c r="K209" s="369"/>
    </row>
    <row r="210" ht="15" customHeight="1">
      <c r="B210" s="368"/>
      <c r="C210" s="336"/>
      <c r="D210" s="336"/>
      <c r="E210" s="336"/>
      <c r="F210" s="329" t="s">
        <v>1642</v>
      </c>
      <c r="G210" s="314"/>
      <c r="H210" s="355" t="s">
        <v>1803</v>
      </c>
      <c r="I210" s="355"/>
      <c r="J210" s="355"/>
      <c r="K210" s="369"/>
    </row>
    <row r="211" ht="15" customHeight="1">
      <c r="B211" s="368"/>
      <c r="C211" s="336"/>
      <c r="D211" s="336"/>
      <c r="E211" s="336"/>
      <c r="F211" s="370"/>
      <c r="G211" s="314"/>
      <c r="H211" s="371"/>
      <c r="I211" s="371"/>
      <c r="J211" s="371"/>
      <c r="K211" s="369"/>
    </row>
    <row r="212" ht="15" customHeight="1">
      <c r="B212" s="368"/>
      <c r="C212" s="308" t="s">
        <v>1765</v>
      </c>
      <c r="D212" s="336"/>
      <c r="E212" s="336"/>
      <c r="F212" s="329">
        <v>1</v>
      </c>
      <c r="G212" s="314"/>
      <c r="H212" s="355" t="s">
        <v>1804</v>
      </c>
      <c r="I212" s="355"/>
      <c r="J212" s="355"/>
      <c r="K212" s="369"/>
    </row>
    <row r="213" ht="15" customHeight="1">
      <c r="B213" s="368"/>
      <c r="C213" s="336"/>
      <c r="D213" s="336"/>
      <c r="E213" s="336"/>
      <c r="F213" s="329">
        <v>2</v>
      </c>
      <c r="G213" s="314"/>
      <c r="H213" s="355" t="s">
        <v>1805</v>
      </c>
      <c r="I213" s="355"/>
      <c r="J213" s="355"/>
      <c r="K213" s="369"/>
    </row>
    <row r="214" ht="15" customHeight="1">
      <c r="B214" s="368"/>
      <c r="C214" s="336"/>
      <c r="D214" s="336"/>
      <c r="E214" s="336"/>
      <c r="F214" s="329">
        <v>3</v>
      </c>
      <c r="G214" s="314"/>
      <c r="H214" s="355" t="s">
        <v>1806</v>
      </c>
      <c r="I214" s="355"/>
      <c r="J214" s="355"/>
      <c r="K214" s="369"/>
    </row>
    <row r="215" ht="15" customHeight="1">
      <c r="B215" s="368"/>
      <c r="C215" s="336"/>
      <c r="D215" s="336"/>
      <c r="E215" s="336"/>
      <c r="F215" s="329">
        <v>4</v>
      </c>
      <c r="G215" s="314"/>
      <c r="H215" s="355" t="s">
        <v>1807</v>
      </c>
      <c r="I215" s="355"/>
      <c r="J215" s="355"/>
      <c r="K215" s="369"/>
    </row>
    <row r="216" ht="12.75" customHeight="1">
      <c r="B216" s="372"/>
      <c r="C216" s="373"/>
      <c r="D216" s="373"/>
      <c r="E216" s="373"/>
      <c r="F216" s="373"/>
      <c r="G216" s="373"/>
      <c r="H216" s="373"/>
      <c r="I216" s="373"/>
      <c r="J216" s="373"/>
      <c r="K216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mentour\gogo</dc:creator>
  <cp:lastModifiedBy>mentour\gogo</cp:lastModifiedBy>
  <dcterms:created xsi:type="dcterms:W3CDTF">2018-01-30T12:06:09Z</dcterms:created>
  <dcterms:modified xsi:type="dcterms:W3CDTF">2018-01-30T12:06:34Z</dcterms:modified>
</cp:coreProperties>
</file>